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mgotiashvili\Desktop\2019\რეორგანიზაცია\აპარატი\"/>
    </mc:Choice>
  </mc:AlternateContent>
  <bookViews>
    <workbookView xWindow="0" yWindow="120" windowWidth="24240" windowHeight="11280" firstSheet="1" activeTab="2"/>
  </bookViews>
  <sheets>
    <sheet name="საშტატო მოქმედი 20.08" sheetId="1" state="hidden" r:id="rId1"/>
    <sheet name="პროექტი" sheetId="15" r:id="rId2"/>
    <sheet name="Sheet1" sheetId="17" r:id="rId3"/>
    <sheet name="მოთხოვნების პროექტი" sheetId="16" state="hidden" r:id="rId4"/>
  </sheets>
  <definedNames>
    <definedName name="_xlnm.Print_Area" localSheetId="2">Sheet1!$B$1:$M$341</definedName>
    <definedName name="_xlnm.Print_Area" localSheetId="1">პროექტი!$B$1:$E$337</definedName>
    <definedName name="_xlnm.Print_Area" localSheetId="0">'საშტატო მოქმედი 20.08'!$A$1:$F$283</definedName>
    <definedName name="_xlnm.Print_Titles" localSheetId="2">Sheet1!$2:$2</definedName>
    <definedName name="_xlnm.Print_Titles" localSheetId="0">'საშტატო მოქმედი 20.08'!$2:$2</definedName>
  </definedNames>
  <calcPr calcId="162913"/>
</workbook>
</file>

<file path=xl/calcChain.xml><?xml version="1.0" encoding="utf-8"?>
<calcChain xmlns="http://schemas.openxmlformats.org/spreadsheetml/2006/main">
  <c r="M339" i="17" l="1"/>
  <c r="F340" i="17" l="1"/>
  <c r="F339" i="17"/>
  <c r="O9" i="17"/>
  <c r="L337" i="17" l="1"/>
  <c r="L338" i="17" s="1"/>
  <c r="M337" i="17"/>
  <c r="M338" i="17" s="1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N100" i="17"/>
  <c r="N101" i="17"/>
  <c r="N102" i="17"/>
  <c r="N103" i="17"/>
  <c r="N104" i="17"/>
  <c r="N105" i="17"/>
  <c r="N106" i="17"/>
  <c r="N107" i="17"/>
  <c r="N108" i="17"/>
  <c r="N109" i="17"/>
  <c r="N110" i="17"/>
  <c r="N111" i="17"/>
  <c r="N112" i="17"/>
  <c r="N113" i="17"/>
  <c r="N114" i="17"/>
  <c r="N115" i="17"/>
  <c r="N116" i="17"/>
  <c r="N117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N130" i="17"/>
  <c r="N131" i="17"/>
  <c r="N132" i="17"/>
  <c r="N133" i="17"/>
  <c r="N134" i="17"/>
  <c r="N135" i="17"/>
  <c r="N136" i="17"/>
  <c r="N137" i="17"/>
  <c r="N138" i="17"/>
  <c r="N139" i="17"/>
  <c r="N140" i="17"/>
  <c r="N141" i="17"/>
  <c r="N142" i="17"/>
  <c r="N143" i="17"/>
  <c r="N144" i="17"/>
  <c r="N145" i="17"/>
  <c r="N146" i="17"/>
  <c r="N147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N160" i="17"/>
  <c r="N161" i="17"/>
  <c r="N162" i="17"/>
  <c r="N163" i="17"/>
  <c r="N164" i="17"/>
  <c r="N165" i="17"/>
  <c r="N166" i="17"/>
  <c r="N167" i="17"/>
  <c r="N168" i="17"/>
  <c r="N169" i="17"/>
  <c r="N170" i="17"/>
  <c r="N171" i="17"/>
  <c r="N172" i="17"/>
  <c r="N173" i="17"/>
  <c r="N174" i="17"/>
  <c r="N175" i="17"/>
  <c r="N176" i="17"/>
  <c r="N177" i="17"/>
  <c r="N178" i="17"/>
  <c r="N179" i="17"/>
  <c r="N180" i="17"/>
  <c r="N181" i="17"/>
  <c r="N182" i="17"/>
  <c r="N183" i="17"/>
  <c r="N184" i="17"/>
  <c r="N185" i="17"/>
  <c r="N186" i="17"/>
  <c r="N187" i="17"/>
  <c r="N188" i="17"/>
  <c r="N189" i="17"/>
  <c r="N190" i="17"/>
  <c r="N191" i="17"/>
  <c r="N192" i="17"/>
  <c r="N193" i="17"/>
  <c r="N194" i="17"/>
  <c r="N195" i="17"/>
  <c r="N196" i="17"/>
  <c r="N197" i="17"/>
  <c r="N198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211" i="17"/>
  <c r="N212" i="17"/>
  <c r="N213" i="17"/>
  <c r="N214" i="17"/>
  <c r="N215" i="17"/>
  <c r="N216" i="17"/>
  <c r="N217" i="17"/>
  <c r="N218" i="17"/>
  <c r="N219" i="17"/>
  <c r="N220" i="17"/>
  <c r="N221" i="17"/>
  <c r="N222" i="17"/>
  <c r="N223" i="17"/>
  <c r="N224" i="17"/>
  <c r="N225" i="17"/>
  <c r="N226" i="17"/>
  <c r="N227" i="17"/>
  <c r="N228" i="17"/>
  <c r="N229" i="17"/>
  <c r="N230" i="17"/>
  <c r="N231" i="17"/>
  <c r="N232" i="17"/>
  <c r="N233" i="17"/>
  <c r="N234" i="17"/>
  <c r="N235" i="17"/>
  <c r="N236" i="17"/>
  <c r="N237" i="17"/>
  <c r="N238" i="17"/>
  <c r="N239" i="17"/>
  <c r="N240" i="17"/>
  <c r="N241" i="17"/>
  <c r="N242" i="17"/>
  <c r="N243" i="17"/>
  <c r="N244" i="17"/>
  <c r="N245" i="17"/>
  <c r="N246" i="17"/>
  <c r="N247" i="17"/>
  <c r="N248" i="17"/>
  <c r="N249" i="17"/>
  <c r="N250" i="17"/>
  <c r="N251" i="17"/>
  <c r="N252" i="17"/>
  <c r="N253" i="17"/>
  <c r="N254" i="17"/>
  <c r="N255" i="17"/>
  <c r="N256" i="17"/>
  <c r="N257" i="17"/>
  <c r="N258" i="17"/>
  <c r="N259" i="17"/>
  <c r="N260" i="17"/>
  <c r="N261" i="17"/>
  <c r="N262" i="17"/>
  <c r="N263" i="17"/>
  <c r="N264" i="17"/>
  <c r="N265" i="17"/>
  <c r="N266" i="17"/>
  <c r="N267" i="17"/>
  <c r="N268" i="17"/>
  <c r="N269" i="17"/>
  <c r="N270" i="17"/>
  <c r="N271" i="17"/>
  <c r="N272" i="17"/>
  <c r="N273" i="17"/>
  <c r="N274" i="17"/>
  <c r="N275" i="17"/>
  <c r="N276" i="17"/>
  <c r="N277" i="17"/>
  <c r="N278" i="17"/>
  <c r="N279" i="17"/>
  <c r="N280" i="17"/>
  <c r="N281" i="17"/>
  <c r="N282" i="17"/>
  <c r="N283" i="17"/>
  <c r="N284" i="17"/>
  <c r="N285" i="17"/>
  <c r="N286" i="17"/>
  <c r="N287" i="17"/>
  <c r="N288" i="17"/>
  <c r="N289" i="17"/>
  <c r="N290" i="17"/>
  <c r="N291" i="17"/>
  <c r="N292" i="17"/>
  <c r="N293" i="17"/>
  <c r="N294" i="17"/>
  <c r="N295" i="17"/>
  <c r="N296" i="17"/>
  <c r="N297" i="17"/>
  <c r="N298" i="17"/>
  <c r="N299" i="17"/>
  <c r="N300" i="17"/>
  <c r="N301" i="17"/>
  <c r="N302" i="17"/>
  <c r="N303" i="17"/>
  <c r="N304" i="17"/>
  <c r="N305" i="17"/>
  <c r="N306" i="17"/>
  <c r="N307" i="17"/>
  <c r="N308" i="17"/>
  <c r="N309" i="17"/>
  <c r="N310" i="17"/>
  <c r="N311" i="17"/>
  <c r="N312" i="17"/>
  <c r="N313" i="17"/>
  <c r="N314" i="17"/>
  <c r="N315" i="17"/>
  <c r="N316" i="17"/>
  <c r="N317" i="17"/>
  <c r="N318" i="17"/>
  <c r="N319" i="17"/>
  <c r="N320" i="17"/>
  <c r="N321" i="17"/>
  <c r="N322" i="17"/>
  <c r="N323" i="17"/>
  <c r="N324" i="17"/>
  <c r="N325" i="17"/>
  <c r="N326" i="17"/>
  <c r="N327" i="17"/>
  <c r="N328" i="17"/>
  <c r="N329" i="17"/>
  <c r="N330" i="17"/>
  <c r="N331" i="17"/>
  <c r="N332" i="17"/>
  <c r="N333" i="17"/>
  <c r="N334" i="17"/>
  <c r="N335" i="17"/>
  <c r="N336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35" i="17"/>
  <c r="L36" i="17"/>
  <c r="L37" i="17"/>
  <c r="L38" i="17"/>
  <c r="L39" i="17"/>
  <c r="L40" i="17"/>
  <c r="L41" i="17"/>
  <c r="L42" i="17"/>
  <c r="L43" i="17"/>
  <c r="L44" i="17"/>
  <c r="L45" i="17"/>
  <c r="L46" i="17"/>
  <c r="L47" i="17"/>
  <c r="L48" i="17"/>
  <c r="L49" i="17"/>
  <c r="L50" i="17"/>
  <c r="L51" i="17"/>
  <c r="L52" i="17"/>
  <c r="L53" i="17"/>
  <c r="L54" i="17"/>
  <c r="L55" i="17"/>
  <c r="L56" i="17"/>
  <c r="L57" i="17"/>
  <c r="L58" i="17"/>
  <c r="L59" i="17"/>
  <c r="L60" i="17"/>
  <c r="L61" i="17"/>
  <c r="L62" i="17"/>
  <c r="L63" i="17"/>
  <c r="L64" i="17"/>
  <c r="L65" i="17"/>
  <c r="L66" i="17"/>
  <c r="L67" i="17"/>
  <c r="L68" i="17"/>
  <c r="L69" i="17"/>
  <c r="L70" i="17"/>
  <c r="L71" i="17"/>
  <c r="L72" i="17"/>
  <c r="L73" i="17"/>
  <c r="L74" i="17"/>
  <c r="L75" i="17"/>
  <c r="L76" i="17"/>
  <c r="L77" i="17"/>
  <c r="L78" i="17"/>
  <c r="L79" i="17"/>
  <c r="L80" i="17"/>
  <c r="L81" i="17"/>
  <c r="L82" i="17"/>
  <c r="L83" i="17"/>
  <c r="L84" i="17"/>
  <c r="L85" i="17"/>
  <c r="L86" i="17"/>
  <c r="L87" i="17"/>
  <c r="L88" i="17"/>
  <c r="L89" i="17"/>
  <c r="L90" i="17"/>
  <c r="L91" i="17"/>
  <c r="L92" i="17"/>
  <c r="L93" i="17"/>
  <c r="L94" i="17"/>
  <c r="L95" i="17"/>
  <c r="L96" i="17"/>
  <c r="L97" i="17"/>
  <c r="L98" i="17"/>
  <c r="L99" i="17"/>
  <c r="L100" i="17"/>
  <c r="L101" i="17"/>
  <c r="L102" i="17"/>
  <c r="L103" i="17"/>
  <c r="L104" i="17"/>
  <c r="L105" i="17"/>
  <c r="L106" i="17"/>
  <c r="L107" i="17"/>
  <c r="L108" i="17"/>
  <c r="L109" i="17"/>
  <c r="L110" i="17"/>
  <c r="L111" i="17"/>
  <c r="L112" i="17"/>
  <c r="L113" i="17"/>
  <c r="L114" i="17"/>
  <c r="L115" i="17"/>
  <c r="L116" i="17"/>
  <c r="L117" i="17"/>
  <c r="L118" i="17"/>
  <c r="L119" i="17"/>
  <c r="L120" i="17"/>
  <c r="L121" i="17"/>
  <c r="L122" i="17"/>
  <c r="L123" i="17"/>
  <c r="L124" i="17"/>
  <c r="L125" i="17"/>
  <c r="L126" i="17"/>
  <c r="L127" i="17"/>
  <c r="L128" i="17"/>
  <c r="L129" i="17"/>
  <c r="L130" i="17"/>
  <c r="L131" i="17"/>
  <c r="L132" i="17"/>
  <c r="L133" i="17"/>
  <c r="L134" i="17"/>
  <c r="L135" i="17"/>
  <c r="L136" i="17"/>
  <c r="L137" i="17"/>
  <c r="L138" i="17"/>
  <c r="L139" i="17"/>
  <c r="L140" i="17"/>
  <c r="L141" i="17"/>
  <c r="L142" i="17"/>
  <c r="L143" i="17"/>
  <c r="L144" i="17"/>
  <c r="L145" i="17"/>
  <c r="L146" i="17"/>
  <c r="L147" i="17"/>
  <c r="L148" i="17"/>
  <c r="L149" i="17"/>
  <c r="L150" i="17"/>
  <c r="L151" i="17"/>
  <c r="L152" i="17"/>
  <c r="L153" i="17"/>
  <c r="L154" i="17"/>
  <c r="L155" i="17"/>
  <c r="L156" i="17"/>
  <c r="L157" i="17"/>
  <c r="L158" i="17"/>
  <c r="L159" i="17"/>
  <c r="L160" i="17"/>
  <c r="L161" i="17"/>
  <c r="L162" i="17"/>
  <c r="L163" i="17"/>
  <c r="L164" i="17"/>
  <c r="L165" i="17"/>
  <c r="L166" i="17"/>
  <c r="L167" i="17"/>
  <c r="L168" i="17"/>
  <c r="L169" i="17"/>
  <c r="L170" i="17"/>
  <c r="L171" i="17"/>
  <c r="L172" i="17"/>
  <c r="L173" i="17"/>
  <c r="L174" i="17"/>
  <c r="L175" i="17"/>
  <c r="L176" i="17"/>
  <c r="L177" i="17"/>
  <c r="L178" i="17"/>
  <c r="L179" i="17"/>
  <c r="L180" i="17"/>
  <c r="L181" i="17"/>
  <c r="L182" i="17"/>
  <c r="L183" i="17"/>
  <c r="L184" i="17"/>
  <c r="L185" i="17"/>
  <c r="L186" i="17"/>
  <c r="L187" i="17"/>
  <c r="L188" i="17"/>
  <c r="L189" i="17"/>
  <c r="L190" i="17"/>
  <c r="L191" i="17"/>
  <c r="L192" i="17"/>
  <c r="L193" i="17"/>
  <c r="L194" i="17"/>
  <c r="L195" i="17"/>
  <c r="L196" i="17"/>
  <c r="L197" i="17"/>
  <c r="L198" i="17"/>
  <c r="L199" i="17"/>
  <c r="L200" i="17"/>
  <c r="L201" i="17"/>
  <c r="L202" i="17"/>
  <c r="L203" i="17"/>
  <c r="L204" i="17"/>
  <c r="L205" i="17"/>
  <c r="L206" i="17"/>
  <c r="L207" i="17"/>
  <c r="L208" i="17"/>
  <c r="L209" i="17"/>
  <c r="L210" i="17"/>
  <c r="L211" i="17"/>
  <c r="L212" i="17"/>
  <c r="L213" i="17"/>
  <c r="L214" i="17"/>
  <c r="L215" i="17"/>
  <c r="L216" i="17"/>
  <c r="L217" i="17"/>
  <c r="L218" i="17"/>
  <c r="L219" i="17"/>
  <c r="L220" i="17"/>
  <c r="L221" i="17"/>
  <c r="L222" i="17"/>
  <c r="L223" i="17"/>
  <c r="L224" i="17"/>
  <c r="L225" i="17"/>
  <c r="L226" i="17"/>
  <c r="L227" i="17"/>
  <c r="L228" i="17"/>
  <c r="L229" i="17"/>
  <c r="L230" i="17"/>
  <c r="L231" i="17"/>
  <c r="L232" i="17"/>
  <c r="L233" i="17"/>
  <c r="L234" i="17"/>
  <c r="L235" i="17"/>
  <c r="L236" i="17"/>
  <c r="L237" i="17"/>
  <c r="L238" i="17"/>
  <c r="L239" i="17"/>
  <c r="L240" i="17"/>
  <c r="L241" i="17"/>
  <c r="L242" i="17"/>
  <c r="L243" i="17"/>
  <c r="L244" i="17"/>
  <c r="L245" i="17"/>
  <c r="L246" i="17"/>
  <c r="L247" i="17"/>
  <c r="L248" i="17"/>
  <c r="L249" i="17"/>
  <c r="L250" i="17"/>
  <c r="L251" i="17"/>
  <c r="L252" i="17"/>
  <c r="L253" i="17"/>
  <c r="L255" i="17"/>
  <c r="L256" i="17"/>
  <c r="L257" i="17"/>
  <c r="L258" i="17"/>
  <c r="L259" i="17"/>
  <c r="L260" i="17"/>
  <c r="L261" i="17"/>
  <c r="L262" i="17"/>
  <c r="L263" i="17"/>
  <c r="L264" i="17"/>
  <c r="L265" i="17"/>
  <c r="L266" i="17"/>
  <c r="L267" i="17"/>
  <c r="L268" i="17"/>
  <c r="L269" i="17"/>
  <c r="L270" i="17"/>
  <c r="L271" i="17"/>
  <c r="L272" i="17"/>
  <c r="L273" i="17"/>
  <c r="L274" i="17"/>
  <c r="L275" i="17"/>
  <c r="L276" i="17"/>
  <c r="L277" i="17"/>
  <c r="L278" i="17"/>
  <c r="L279" i="17"/>
  <c r="L280" i="17"/>
  <c r="L281" i="17"/>
  <c r="L282" i="17"/>
  <c r="L283" i="17"/>
  <c r="L284" i="17"/>
  <c r="L285" i="17"/>
  <c r="L286" i="17"/>
  <c r="L287" i="17"/>
  <c r="L288" i="17"/>
  <c r="L289" i="17"/>
  <c r="L290" i="17"/>
  <c r="L291" i="17"/>
  <c r="L292" i="17"/>
  <c r="L293" i="17"/>
  <c r="L294" i="17"/>
  <c r="L295" i="17"/>
  <c r="L296" i="17"/>
  <c r="L297" i="17"/>
  <c r="L298" i="17"/>
  <c r="L299" i="17"/>
  <c r="L300" i="17"/>
  <c r="L301" i="17"/>
  <c r="L302" i="17"/>
  <c r="L303" i="17"/>
  <c r="L304" i="17"/>
  <c r="L305" i="17"/>
  <c r="L306" i="17"/>
  <c r="L307" i="17"/>
  <c r="L308" i="17"/>
  <c r="L309" i="17"/>
  <c r="L310" i="17"/>
  <c r="L311" i="17"/>
  <c r="L312" i="17"/>
  <c r="L313" i="17"/>
  <c r="L314" i="17"/>
  <c r="L315" i="17"/>
  <c r="L316" i="17"/>
  <c r="L317" i="17"/>
  <c r="L318" i="17"/>
  <c r="L319" i="17"/>
  <c r="L320" i="17"/>
  <c r="L321" i="17"/>
  <c r="L322" i="17"/>
  <c r="L323" i="17"/>
  <c r="L324" i="17"/>
  <c r="L325" i="17"/>
  <c r="L326" i="17"/>
  <c r="L327" i="17"/>
  <c r="L328" i="17"/>
  <c r="L329" i="17"/>
  <c r="L330" i="17"/>
  <c r="L331" i="17"/>
  <c r="L332" i="17"/>
  <c r="L333" i="17"/>
  <c r="L334" i="17"/>
  <c r="L335" i="17"/>
  <c r="L336" i="17"/>
  <c r="L14" i="17"/>
  <c r="L15" i="17"/>
  <c r="L16" i="17"/>
  <c r="L17" i="17"/>
  <c r="L18" i="17"/>
  <c r="L13" i="17"/>
  <c r="N337" i="17" l="1"/>
  <c r="J337" i="17"/>
  <c r="K337" i="17"/>
  <c r="I338" i="17"/>
  <c r="H338" i="17"/>
  <c r="G338" i="17"/>
  <c r="F338" i="17"/>
  <c r="E338" i="17"/>
  <c r="D338" i="17"/>
  <c r="XFD132" i="17"/>
  <c r="D339" i="15"/>
  <c r="J339" i="17" l="1"/>
  <c r="J341" i="17"/>
  <c r="D339" i="17"/>
  <c r="E338" i="15"/>
  <c r="F338" i="15"/>
  <c r="G338" i="15"/>
  <c r="H338" i="15"/>
  <c r="I338" i="15"/>
  <c r="J338" i="15" l="1"/>
  <c r="D349" i="16"/>
  <c r="D342" i="16"/>
  <c r="D333" i="16"/>
  <c r="E331" i="16"/>
  <c r="D330" i="16"/>
  <c r="D318" i="16"/>
  <c r="D311" i="16"/>
  <c r="D301" i="16"/>
  <c r="D294" i="16"/>
  <c r="E290" i="16"/>
  <c r="D289" i="16"/>
  <c r="D280" i="16"/>
  <c r="D274" i="16"/>
  <c r="D264" i="16"/>
  <c r="D255" i="16"/>
  <c r="D249" i="16"/>
  <c r="D237" i="16"/>
  <c r="D225" i="16"/>
  <c r="D209" i="16"/>
  <c r="D202" i="16"/>
  <c r="D191" i="16"/>
  <c r="E185" i="16"/>
  <c r="D184" i="16"/>
  <c r="D178" i="16"/>
  <c r="D172" i="16"/>
  <c r="E170" i="16"/>
  <c r="D169" i="16"/>
  <c r="D161" i="16"/>
  <c r="D154" i="16"/>
  <c r="E150" i="16"/>
  <c r="D149" i="16"/>
  <c r="D132" i="16"/>
  <c r="D115" i="16"/>
  <c r="E112" i="16"/>
  <c r="XFC112" i="16" s="1"/>
  <c r="D111" i="16"/>
  <c r="D101" i="16"/>
  <c r="D92" i="16"/>
  <c r="D74" i="16"/>
  <c r="D64" i="16"/>
  <c r="D40" i="16"/>
  <c r="D33" i="16"/>
  <c r="D24" i="16"/>
  <c r="E20" i="16"/>
  <c r="D19" i="16"/>
  <c r="E12" i="16"/>
  <c r="D11" i="16"/>
  <c r="E4" i="16"/>
  <c r="E350" i="16" l="1"/>
  <c r="D338" i="15" l="1"/>
  <c r="J339" i="15" s="1"/>
  <c r="XFC132" i="15"/>
  <c r="D400" i="1"/>
  <c r="D437" i="1" l="1"/>
  <c r="E438" i="1" l="1"/>
  <c r="E283" i="1" l="1"/>
  <c r="D283" i="1"/>
  <c r="D405" i="1" l="1"/>
  <c r="D438" i="1" l="1"/>
</calcChain>
</file>

<file path=xl/comments1.xml><?xml version="1.0" encoding="utf-8"?>
<comments xmlns="http://schemas.openxmlformats.org/spreadsheetml/2006/main">
  <authors>
    <author>Maia Gotiashvili</author>
  </authors>
  <commentList>
    <comment ref="L4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არ ეხება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ვაკანსია</t>
        </r>
      </text>
    </comment>
  </commentList>
</comments>
</file>

<file path=xl/comments2.xml><?xml version="1.0" encoding="utf-8"?>
<comments xmlns="http://schemas.openxmlformats.org/spreadsheetml/2006/main">
  <authors>
    <author>Natia Arbolishvili</author>
  </authors>
  <commentList>
    <comment ref="D123" authorId="0" shapeId="0">
      <text>
        <r>
          <rPr>
            <b/>
            <sz val="9"/>
            <color indexed="81"/>
            <rFont val="Tahoma"/>
            <family val="2"/>
            <charset val="204"/>
          </rPr>
          <t>Natia Arbolishvili:</t>
        </r>
        <r>
          <rPr>
            <sz val="9"/>
            <color indexed="81"/>
            <rFont val="Tahoma"/>
            <family val="2"/>
            <charset val="204"/>
          </rPr>
          <t xml:space="preserve">
ტელეფონზე საუბრით, მოემატა ხელფასი</t>
        </r>
      </text>
    </comment>
    <comment ref="D131" authorId="0" shapeId="0">
      <text>
        <r>
          <rPr>
            <b/>
            <sz val="9"/>
            <color indexed="81"/>
            <rFont val="Tahoma"/>
            <family val="2"/>
            <charset val="204"/>
          </rPr>
          <t>Natia Arbolishvili:ტელეფონზე საუბრით, ხელფასის მომატება 1600</t>
        </r>
      </text>
    </comment>
  </commentList>
</comments>
</file>

<file path=xl/sharedStrings.xml><?xml version="1.0" encoding="utf-8"?>
<sst xmlns="http://schemas.openxmlformats.org/spreadsheetml/2006/main" count="3236" uniqueCount="656">
  <si>
    <t>№</t>
  </si>
  <si>
    <t>თანამდებობის დასახელება</t>
  </si>
  <si>
    <t>საშტატო ერთეულის რიცხოვნობა</t>
  </si>
  <si>
    <t>თანამდებობრივი სარგო</t>
  </si>
  <si>
    <t>სახელი, გვარი</t>
  </si>
  <si>
    <t xml:space="preserve">ხელმძღვანელობა </t>
  </si>
  <si>
    <t>მინისტრი</t>
  </si>
  <si>
    <t>მინისტრის პირველი მოადგილე</t>
  </si>
  <si>
    <t>მინისტრის მოადგილე</t>
  </si>
  <si>
    <t>I </t>
  </si>
  <si>
    <t>მთავარი სპეციალისტი</t>
  </si>
  <si>
    <t>უფროსი სპეციალისტი</t>
  </si>
  <si>
    <t>თამარ ბერიძე</t>
  </si>
  <si>
    <t xml:space="preserve">მაია ნიკოლეიშვილი </t>
  </si>
  <si>
    <t>სპეციალისტი</t>
  </si>
  <si>
    <t>ვაკანსია</t>
  </si>
  <si>
    <t>მინისტრის თანაშემწე</t>
  </si>
  <si>
    <t>II</t>
  </si>
  <si>
    <t xml:space="preserve"> </t>
  </si>
  <si>
    <t>დეპარტამენტის უფროსი</t>
  </si>
  <si>
    <t>სამმართველოს უფროსი</t>
  </si>
  <si>
    <t>ლელა დაღელაშვილი</t>
  </si>
  <si>
    <t>ელენე ნატროშვილი</t>
  </si>
  <si>
    <t xml:space="preserve">მარინა ციბაძე                 </t>
  </si>
  <si>
    <t>ნანა ლაღიძე</t>
  </si>
  <si>
    <t>ქეთევან ადამია</t>
  </si>
  <si>
    <t>მარეხი ხეცაძე</t>
  </si>
  <si>
    <t>მაია კერესელიძე</t>
  </si>
  <si>
    <t>ნინო ჩხაიძე</t>
  </si>
  <si>
    <t>III</t>
  </si>
  <si>
    <t>დეპარტამენტის უფროსის მოადგილე</t>
  </si>
  <si>
    <t>ინსპექტირების სამმართველო</t>
  </si>
  <si>
    <t>შიდა აუდიტის სამმართველო</t>
  </si>
  <si>
    <t> IV</t>
  </si>
  <si>
    <t>ადმინისტრაციული დეპარტამენტი</t>
  </si>
  <si>
    <t>საორგანიზაციო  სამმართველო</t>
  </si>
  <si>
    <t>ხათუნა ჩაჩავა</t>
  </si>
  <si>
    <t xml:space="preserve">ნინო ვარდია </t>
  </si>
  <si>
    <t>საქმისწარმოების სამმართველო</t>
  </si>
  <si>
    <t>ნანი ალანია</t>
  </si>
  <si>
    <t>ირმა კუხალაშვილი</t>
  </si>
  <si>
    <t>მარინე რევია</t>
  </si>
  <si>
    <t>იზა მჭედლიშვილი</t>
  </si>
  <si>
    <t>ჯულიეტა რამიშვილი</t>
  </si>
  <si>
    <t>ნათელა მენთეშაშვილი</t>
  </si>
  <si>
    <t>სახელმწიფო შესყიდვების სამმართველო</t>
  </si>
  <si>
    <t xml:space="preserve">თამარ შალამბერიძე </t>
  </si>
  <si>
    <t>ლალი დევიძე</t>
  </si>
  <si>
    <t>საფინანსო-საბიუჯეტო სამმართველო</t>
  </si>
  <si>
    <t>ბუღალტრული აღრიცხვა-ანგარიშგების სამმართველო</t>
  </si>
  <si>
    <t xml:space="preserve">მარინა აბრამიშვილი     </t>
  </si>
  <si>
    <t xml:space="preserve">თეა მერაბიშვილი            </t>
  </si>
  <si>
    <t>მატერიალური უზრუნველყოფის სამმართველო</t>
  </si>
  <si>
    <t>მიხეილ ჟიჟილაშვილი</t>
  </si>
  <si>
    <t>იგორ ავაკიმოვი</t>
  </si>
  <si>
    <t>ელგუჯა ლოსაბერიძე</t>
  </si>
  <si>
    <t xml:space="preserve">ვახტანგ ფხალაძე  </t>
  </si>
  <si>
    <t xml:space="preserve">ალექსი ჟვანია               </t>
  </si>
  <si>
    <t>ნათელა ზურაბიშვილი</t>
  </si>
  <si>
    <t>ნინო ბერბიჭაშვილი</t>
  </si>
  <si>
    <t>ქეთევან ხაზარაძე</t>
  </si>
  <si>
    <t xml:space="preserve">ნათელა ხმალაძე </t>
  </si>
  <si>
    <t>კანონშემოქმედებითი საქმიანობის სამმართველო</t>
  </si>
  <si>
    <t>შორენა ოქროპირიძე</t>
  </si>
  <si>
    <t>ანა შიხაშვილი</t>
  </si>
  <si>
    <t>სამართლებრივი უზრუნველყოფის სამმართველო</t>
  </si>
  <si>
    <t>ირმა ქიტიაშვილი</t>
  </si>
  <si>
    <t xml:space="preserve">მანანა თავთეთრიშვილი </t>
  </si>
  <si>
    <t>ირინე კობერიძე</t>
  </si>
  <si>
    <t>სოციალურ საკითხთა და პროგრამების სამმართველო</t>
  </si>
  <si>
    <t xml:space="preserve">ნინო ჯინჯოლავა </t>
  </si>
  <si>
    <t>პენსიისა და სოციალური დახმარების სამმართველო</t>
  </si>
  <si>
    <t xml:space="preserve">თეა გვარამაძე </t>
  </si>
  <si>
    <t>რეგულირების  სამმართველო</t>
  </si>
  <si>
    <t>ნათია ნოღაიდელი</t>
  </si>
  <si>
    <t>ნანა კალმახელიძე</t>
  </si>
  <si>
    <t xml:space="preserve">მარინე ლაცაბიძე   </t>
  </si>
  <si>
    <t>პოლიტიკის  სამმართველო</t>
  </si>
  <si>
    <t>ქეთევან გოგინაშვილი</t>
  </si>
  <si>
    <t xml:space="preserve">ბაბილინა თურქია  </t>
  </si>
  <si>
    <t>საზოგადოებრივი ჯანმრთელობის დაცვისა და პროგრამების სამმართველო</t>
  </si>
  <si>
    <t>ლელა წოწორია</t>
  </si>
  <si>
    <t>თეა თავიდაშვილი</t>
  </si>
  <si>
    <t>ეკატერინე ადამია</t>
  </si>
  <si>
    <t>ია ყამარაული</t>
  </si>
  <si>
    <t>ალექსანდრა ხიტალიშვილი</t>
  </si>
  <si>
    <t>ტექნიკური უზრუნველყოფისა და ადმინისტრირების სამმართველო</t>
  </si>
  <si>
    <t>ივანე გოლიაძე</t>
  </si>
  <si>
    <t>ოლეგ პრესნოვი</t>
  </si>
  <si>
    <t>ლალი ანდრონიკაშვილი</t>
  </si>
  <si>
    <t>მამუკა გიკაშვილი</t>
  </si>
  <si>
    <t>პროგრამული უზრუნველყოფის სამმართველო</t>
  </si>
  <si>
    <t>ირაკლი ელიაშვილი</t>
  </si>
  <si>
    <t>ლაშა ენდელაძე</t>
  </si>
  <si>
    <t>იოსებ ბარნაბიშვილი</t>
  </si>
  <si>
    <t>სულ საშტატო ერთეული</t>
  </si>
  <si>
    <t>ერთეულის რიცხოვნობა</t>
  </si>
  <si>
    <t xml:space="preserve">შრომის ანაზღაურება </t>
  </si>
  <si>
    <t xml:space="preserve">სახელი, გვარი </t>
  </si>
  <si>
    <t>კახაბერ ძიმისტარიშვილი</t>
  </si>
  <si>
    <t xml:space="preserve">ზოია გამბაროვა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</si>
  <si>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გია კაკუშაძე</t>
  </si>
  <si>
    <t>ნატალია დათუნაშვილი</t>
  </si>
  <si>
    <t> X</t>
  </si>
  <si>
    <t xml:space="preserve">შრომითი ურთიერთობებისა და სოციალური პარტნიორობის სამმართველო </t>
  </si>
  <si>
    <t> 2</t>
  </si>
  <si>
    <t> 1</t>
  </si>
  <si>
    <t xml:space="preserve">დასაქმების ხელშეწყობის სამმართველო </t>
  </si>
  <si>
    <t xml:space="preserve">პაატა ჟორჟოლიანი  </t>
  </si>
  <si>
    <t>ნინო მამალაძე</t>
  </si>
  <si>
    <t>გიორგი ბუნტური</t>
  </si>
  <si>
    <t>სოფიო უმიკაშვილი</t>
  </si>
  <si>
    <t>თეა შარაშიძე</t>
  </si>
  <si>
    <t>მაია კინტრაია</t>
  </si>
  <si>
    <t>ანა დარახველიძე</t>
  </si>
  <si>
    <t>მაკა ცომაია</t>
  </si>
  <si>
    <t>რუსუდან ნოზაძე</t>
  </si>
  <si>
    <t>მაგდა თოქმაჯიშვილი</t>
  </si>
  <si>
    <t>მიხეილ ჯღარკავა</t>
  </si>
  <si>
    <t>სოფიკო ბელქანია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</si>
  <si>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</si>
  <si>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სამმართველო</t>
  </si>
  <si>
    <t xml:space="preserve">მასმედიასთან და საზოგადოებასთან ურთიერთობის დეპარტამენტი                </t>
  </si>
  <si>
    <t>მიხეილ ჯანიაშვილი</t>
  </si>
  <si>
    <t xml:space="preserve">მადონა ხეცაძე </t>
  </si>
  <si>
    <t xml:space="preserve">ზურაბ ტყემალაძე </t>
  </si>
  <si>
    <t>პროგრამების მონიტორინგის სამმართველო</t>
  </si>
  <si>
    <t>მარინა დარახველიძე</t>
  </si>
  <si>
    <t>V </t>
  </si>
  <si>
    <t> VI</t>
  </si>
  <si>
    <t>VII </t>
  </si>
  <si>
    <t> VIII</t>
  </si>
  <si>
    <t>IX </t>
  </si>
  <si>
    <t> XI</t>
  </si>
  <si>
    <t>დანიშვნის ვადა</t>
  </si>
  <si>
    <r>
      <rPr>
        <sz val="10"/>
        <rFont val="Sylfaen"/>
        <family val="1"/>
        <charset val="204"/>
      </rPr>
      <t>მაია სულაძე</t>
    </r>
    <r>
      <rPr>
        <sz val="10"/>
        <color rgb="FF7030A0"/>
        <rFont val="Sylfaen"/>
        <family val="1"/>
        <charset val="204"/>
      </rPr>
      <t xml:space="preserve"> </t>
    </r>
    <r>
      <rPr>
        <b/>
        <sz val="10"/>
        <color rgb="FFFF0000"/>
        <rFont val="Sylfaen"/>
        <family val="1"/>
        <charset val="204"/>
      </rPr>
      <t/>
    </r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</si>
  <si>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</si>
  <si>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ელზა თელია</t>
  </si>
  <si>
    <t>რატი ნოდია</t>
  </si>
  <si>
    <t>ლალი დოლაბერიძე</t>
  </si>
  <si>
    <t>სალომე ტყებუჩავა</t>
  </si>
  <si>
    <t xml:space="preserve">ნინო ტალახაძე </t>
  </si>
  <si>
    <t>ეკა შარაძე</t>
  </si>
  <si>
    <t>ზურაბ მასხარაშვილი</t>
  </si>
  <si>
    <t>ოლეგი ლუტიძე</t>
  </si>
  <si>
    <t>მზია თოფურია</t>
  </si>
  <si>
    <r>
      <rPr>
        <sz val="10"/>
        <rFont val="Sylfaen"/>
        <family val="1"/>
        <charset val="204"/>
      </rPr>
      <t>თეა მუმლაძე</t>
    </r>
    <r>
      <rPr>
        <sz val="10"/>
        <color rgb="FF0070C0"/>
        <rFont val="Sylfaen"/>
        <family val="1"/>
        <charset val="204"/>
      </rPr>
      <t xml:space="preserve"> </t>
    </r>
  </si>
  <si>
    <t>ლელა ღონღაძე</t>
  </si>
  <si>
    <t>ლევან სარია</t>
  </si>
  <si>
    <t>ალექსანდრე მამალაძე</t>
  </si>
  <si>
    <t>ზაალ კაკაბაძე</t>
  </si>
  <si>
    <t>თეა მონასელიძე</t>
  </si>
  <si>
    <t xml:space="preserve">ლარისა ღურწკაია </t>
  </si>
  <si>
    <t xml:space="preserve">ზაირა შავლოხაშვილი     </t>
  </si>
  <si>
    <t xml:space="preserve">ხათუნა თუთისანი </t>
  </si>
  <si>
    <t>ზაზა ჯანაშვილი</t>
  </si>
  <si>
    <t>ნინო გვეტაძე</t>
  </si>
  <si>
    <t>ია ორკოდაშვილი</t>
  </si>
  <si>
    <t>ეკატერინე გაბრიელაშვილი</t>
  </si>
  <si>
    <t>ქეთევან დავითაშვილი</t>
  </si>
  <si>
    <t>ხათუნა ჯანაშია</t>
  </si>
  <si>
    <t>ნინო რამიშვილი</t>
  </si>
  <si>
    <t>ნაზიბროლა გვაჯაია</t>
  </si>
  <si>
    <t>თამარ რურუა</t>
  </si>
  <si>
    <t xml:space="preserve">ირმა აბრამიშვილი </t>
  </si>
  <si>
    <t>თეონა ფანცულაია</t>
  </si>
  <si>
    <t>ირმა გელაშვილი</t>
  </si>
  <si>
    <t>ეკა კობერიძე</t>
  </si>
  <si>
    <t>მარინე მოისეევი</t>
  </si>
  <si>
    <t>ვერა ბაზიარი</t>
  </si>
  <si>
    <t>მარინე ბაიდაური</t>
  </si>
  <si>
    <t>გვანცა გასვიანი</t>
  </si>
  <si>
    <t>მაია არაბული</t>
  </si>
  <si>
    <t>მამუკა სონღულაშვილი</t>
  </si>
  <si>
    <t>დანიშვნის თარიღი</t>
  </si>
  <si>
    <t>გიორგი გვალია</t>
  </si>
  <si>
    <t>ივანე ბიბილაშვილი</t>
  </si>
  <si>
    <t>ეთერი ვარაზაშვილი</t>
  </si>
  <si>
    <t>ნონა გიგაია</t>
  </si>
  <si>
    <t>ადმინისტრაციული დეპარტამენტის     საქმისწარმოების სამმართველო</t>
  </si>
  <si>
    <t>ადმინისტრაციული დეპარტამენტის     მატერიალური უზრუნველყოფის სამმართველო</t>
  </si>
  <si>
    <t>ჯანმრთელობის დაცვის დეპარტამენტის საორგანიზაციო  სამმართველო</t>
  </si>
  <si>
    <t>ნინო ჯაფარიძე</t>
  </si>
  <si>
    <t>ანა გოგბერაშვილი</t>
  </si>
  <si>
    <r>
      <t>დიანა ჯიშკარიანი</t>
    </r>
    <r>
      <rPr>
        <b/>
        <sz val="10"/>
        <color theme="1"/>
        <rFont val="Sylfaen"/>
        <family val="1"/>
      </rPr>
      <t xml:space="preserve"> </t>
    </r>
    <r>
      <rPr>
        <sz val="10"/>
        <color rgb="FFFF0000"/>
        <rFont val="Sylfaen"/>
        <family val="1"/>
      </rPr>
      <t xml:space="preserve">                                             </t>
    </r>
    <r>
      <rPr>
        <b/>
        <sz val="10"/>
        <color rgb="FFFF0000"/>
        <rFont val="Sylfaen"/>
        <family val="1"/>
      </rPr>
      <t xml:space="preserve">                </t>
    </r>
    <r>
      <rPr>
        <sz val="10"/>
        <color rgb="FFFF0000"/>
        <rFont val="Sylfaen"/>
        <family val="1"/>
      </rPr>
      <t xml:space="preserve">    </t>
    </r>
    <r>
      <rPr>
        <sz val="10"/>
        <color theme="1"/>
        <rFont val="Sylfae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7030A0"/>
        <rFont val="Sylfaen"/>
        <family val="1"/>
      </rPr>
      <t xml:space="preserve">    </t>
    </r>
  </si>
  <si>
    <t xml:space="preserve">ნოე ქინქლაძე </t>
  </si>
  <si>
    <t>ნანა კორკოტაძე</t>
  </si>
  <si>
    <t>მაია გოტიაშვილი</t>
  </si>
  <si>
    <t>ლევან მამარდაშვილი</t>
  </si>
  <si>
    <t>ნატო ჩხეტიანი</t>
  </si>
  <si>
    <r>
      <t xml:space="preserve">ქეთევან ფხაკაძე  </t>
    </r>
    <r>
      <rPr>
        <sz val="10"/>
        <color rgb="FFFF0000"/>
        <rFont val="Sylfaen"/>
        <family val="1"/>
      </rPr>
      <t/>
    </r>
  </si>
  <si>
    <t xml:space="preserve">მასმედიასთან და საზოგადოებასთან ურთიერთობის დეპარტამენტი  </t>
  </si>
  <si>
    <t>ალექსანდრე მაისურაძე</t>
  </si>
  <si>
    <t>ირინა გოგუა</t>
  </si>
  <si>
    <t>ნატალია გუსაროვა</t>
  </si>
  <si>
    <t>ფიქრია სულაბერიძე</t>
  </si>
  <si>
    <t>თამარი ნონიკაშვილი</t>
  </si>
  <si>
    <t>მირანდა გაგელიძე</t>
  </si>
  <si>
    <t>თამარ კვიცარიძე</t>
  </si>
  <si>
    <t>ნელი კოკოზაშვილი</t>
  </si>
  <si>
    <t>მარინე ჯიმშიტაშვილი</t>
  </si>
  <si>
    <t>ნანა წიქარიშვილი</t>
  </si>
  <si>
    <t>ნათია ჩიხრაძე</t>
  </si>
  <si>
    <t>თინათინ არევაძე</t>
  </si>
  <si>
    <t>ანი მაღრაძე</t>
  </si>
  <si>
    <t>თათია გიგანი</t>
  </si>
  <si>
    <t>ქეთევან ჭაობაშვილი</t>
  </si>
  <si>
    <t>ირინა მჟავანაძე</t>
  </si>
  <si>
    <t>ალექსანდრე რეხვიაშვილი</t>
  </si>
  <si>
    <t>მარინე დარჩია</t>
  </si>
  <si>
    <t>თამარ ხუბუა</t>
  </si>
  <si>
    <t>ნანა საჯაია</t>
  </si>
  <si>
    <t>მარი ბადურაშვილი</t>
  </si>
  <si>
    <t>ბადრი შუშიაშვილი</t>
  </si>
  <si>
    <t xml:space="preserve">მაია ჟორდანია </t>
  </si>
  <si>
    <t>მანუჩარ შეროზია</t>
  </si>
  <si>
    <t xml:space="preserve">დეპარტამენტის უფროსის მოადგილე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</si>
  <si>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ნინო ოდიშარია </t>
  </si>
  <si>
    <t>მონიკა ჭანია</t>
  </si>
  <si>
    <r>
      <t>სამმართველოს უფროსი</t>
    </r>
    <r>
      <rPr>
        <b/>
        <sz val="10"/>
        <color rgb="FFFF0000"/>
        <rFont val="Sylfaen"/>
        <family val="1"/>
      </rPr>
      <t xml:space="preserve"> </t>
    </r>
  </si>
  <si>
    <t>გიორგი ახვლედიანი</t>
  </si>
  <si>
    <r>
      <t>მთავარი სპეციალისტი</t>
    </r>
    <r>
      <rPr>
        <b/>
        <sz val="10"/>
        <color rgb="FFFF0000"/>
        <rFont val="Sylfaen"/>
        <family val="1"/>
      </rPr>
      <t xml:space="preserve"> </t>
    </r>
  </si>
  <si>
    <r>
      <t>მთავარი სპეციალისტი</t>
    </r>
    <r>
      <rPr>
        <sz val="10"/>
        <color rgb="FFFF0000"/>
        <rFont val="Sylfaen"/>
        <family val="1"/>
      </rPr>
      <t xml:space="preserve"> </t>
    </r>
  </si>
  <si>
    <r>
      <t>ირინა შავაძე</t>
    </r>
    <r>
      <rPr>
        <sz val="10"/>
        <color rgb="FF7030A0"/>
        <rFont val="Sylfaen"/>
        <family val="1"/>
      </rPr>
      <t xml:space="preserve"> </t>
    </r>
  </si>
  <si>
    <t>მზია ჯოხიძე</t>
  </si>
  <si>
    <t xml:space="preserve">თამარ რუხაძე </t>
  </si>
  <si>
    <r>
      <t>ლია არევაძე</t>
    </r>
    <r>
      <rPr>
        <sz val="10"/>
        <color rgb="FF00B050"/>
        <rFont val="Sylfaen"/>
        <family val="1"/>
      </rPr>
      <t xml:space="preserve"> </t>
    </r>
  </si>
  <si>
    <t>შორენა ჭეჭელაშვილი</t>
  </si>
  <si>
    <t>ეკატერინე ბეროზაშვილი</t>
  </si>
  <si>
    <t xml:space="preserve">მთავარი სპეციალისტი </t>
  </si>
  <si>
    <t xml:space="preserve">ლიკა კლიმიაშვილი </t>
  </si>
  <si>
    <t>ანა გორგიშელი</t>
  </si>
  <si>
    <t>დავით ხარატიშვილი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</si>
  <si>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</si>
  <si>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         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</si>
  <si>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</t>
  </si>
  <si>
    <t>სხვადასხვა</t>
  </si>
  <si>
    <t>გიორგი მარჯანიძე</t>
  </si>
  <si>
    <t>დამლაგებელი</t>
  </si>
  <si>
    <t>ადმინისტრაციული დეპარტამენტის     მატერიალური უზრუნველყოფის სამმართველო (დამლაგებელი)</t>
  </si>
  <si>
    <t>ლიანა მათიაშვილი</t>
  </si>
  <si>
    <t>ნანა ნათელაშვილი</t>
  </si>
  <si>
    <t>დიანა მახარობლიძე</t>
  </si>
  <si>
    <t>ხათუნა ხუციშვილი</t>
  </si>
  <si>
    <t>მანანა გვრიტიშვილი</t>
  </si>
  <si>
    <t>ეთერი ქვლივიძე</t>
  </si>
  <si>
    <t>ნათელა ჭანუყვაძე</t>
  </si>
  <si>
    <t>ნანა ყელბერაშვილი</t>
  </si>
  <si>
    <t>ლეილა ფიცხელაური</t>
  </si>
  <si>
    <t>თინათინ ყველაშვილი</t>
  </si>
  <si>
    <t>ლალი კალატოზი</t>
  </si>
  <si>
    <t>მზია თამარაშვილი</t>
  </si>
  <si>
    <t>ნინო თამარაშვილი</t>
  </si>
  <si>
    <t>აღჭურვა</t>
  </si>
  <si>
    <t>ადმინისტრაციული დეპარტამენტი (აღჭურვა)</t>
  </si>
  <si>
    <t>შრომის პირობების ინსპექტირების დეპარტამენტი</t>
  </si>
  <si>
    <t>მაია მიქაია</t>
  </si>
  <si>
    <t>ნინო ქადაგიძე</t>
  </si>
  <si>
    <t>ნუკრი მელექსიშვილი</t>
  </si>
  <si>
    <t>ვლადიმერ ბაღათურია</t>
  </si>
  <si>
    <t>თინათინ ხეჩინაშვილი</t>
  </si>
  <si>
    <t>ნინო ჭელიძე</t>
  </si>
  <si>
    <t>ეკა მაისურაძე</t>
  </si>
  <si>
    <t>ირაკლი იობიძე</t>
  </si>
  <si>
    <t>გრიგოლ ჭკადუა</t>
  </si>
  <si>
    <t>თამარ ცინცაძე</t>
  </si>
  <si>
    <t>ბექა ფერაძე</t>
  </si>
  <si>
    <t>ნანა ჭანტურიძე</t>
  </si>
  <si>
    <t>ქეთევან დარცმელია</t>
  </si>
  <si>
    <t>მანანა გოგიაშვილი</t>
  </si>
  <si>
    <t>მზია ბერაძე</t>
  </si>
  <si>
    <t xml:space="preserve">მერი მათიაშვილი </t>
  </si>
  <si>
    <t>ქეთევან გორგოძე</t>
  </si>
  <si>
    <t>მარინე გიგილაშვილი</t>
  </si>
  <si>
    <t xml:space="preserve">ნინო შალვაშვილი </t>
  </si>
  <si>
    <t>ინფორმაციული ტექნოლოგიების დეპარტამენტი</t>
  </si>
  <si>
    <t>ლაშა ნიკოლაძე</t>
  </si>
  <si>
    <t>ანა აზრუმელაშვილი</t>
  </si>
  <si>
    <t>ვალერი ქველაძე</t>
  </si>
  <si>
    <t>ნატო ჩაფიძე</t>
  </si>
  <si>
    <t>მიხეილ ჯიბუტი</t>
  </si>
  <si>
    <r>
      <t>დავით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Sylfaen"/>
        <family val="1"/>
      </rPr>
      <t>ბოდოკია</t>
    </r>
  </si>
  <si>
    <t xml:space="preserve">ნათია სვანიძე </t>
  </si>
  <si>
    <t xml:space="preserve">პაატა ლომთათიძე </t>
  </si>
  <si>
    <t>მარიამი კავლელაშვილი</t>
  </si>
  <si>
    <t>ლალი პარკაძე</t>
  </si>
  <si>
    <t>ნინო ორაგველიძე</t>
  </si>
  <si>
    <t xml:space="preserve">სალომე გოგინაშვილი </t>
  </si>
  <si>
    <t xml:space="preserve">სამმართველოს უფროსი </t>
  </si>
  <si>
    <t>მარიამ კარკაძე</t>
  </si>
  <si>
    <t>ლევან ელიზბარიძე</t>
  </si>
  <si>
    <t>საერთაშორისო ურთიერთობებისა და აპარატის საქმისწარმოების სამმართველო</t>
  </si>
  <si>
    <t>ადამიანური რესურსების მართვისა და შრომის ეფექტურობის მონიტორინგის სამმართველო</t>
  </si>
  <si>
    <t>სამმართველოს უფროსის მოადგილე</t>
  </si>
  <si>
    <t>რევაზ პატარაია</t>
  </si>
  <si>
    <t xml:space="preserve">შრომისა და დასაქმების პოლიტიკის დეპარტამენტი </t>
  </si>
  <si>
    <t>ზევარ ჩხაიძე</t>
  </si>
  <si>
    <t>მარიანა მკურნალი</t>
  </si>
  <si>
    <t>თამარ გვილავა</t>
  </si>
  <si>
    <t xml:space="preserve">თინათინ საჩკოვი </t>
  </si>
  <si>
    <t>მინისტრის მოადგილის თანაშემწე</t>
  </si>
  <si>
    <t>მიხეილ პაპავა</t>
  </si>
  <si>
    <t xml:space="preserve">ლამარა გველესიანი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</si>
  <si>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ზებურ ავალიანი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</si>
  <si>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ეკა კაპანაძე   </t>
  </si>
  <si>
    <t>ევგენია მათურელი</t>
  </si>
  <si>
    <t>ნანა ბენდუქიძე</t>
  </si>
  <si>
    <t>პირველადი სტრუქტურული ერთეულის  ხელმძღვანელის თანამდებობა</t>
  </si>
  <si>
    <t>მეორადი სტრუქტურული ერთეულის ხელმძღვანელის თანამდებობა</t>
  </si>
  <si>
    <t>ადმინისტრაციული ხელშეკრულებით დასაკავებელი პოზიცია</t>
  </si>
  <si>
    <t xml:space="preserve">პირველი კატეგორიის უფროსი სპეციალისტის თანამდებობა </t>
  </si>
  <si>
    <t>მესამე კატეგორიის უფროსი სპეციალისტის თანამდებობა</t>
  </si>
  <si>
    <t>პირველი კატეგორიის უმცროსი სპეციალისტის  თანამდებობა</t>
  </si>
  <si>
    <t>მეორე კატეგორიის უფროსი სპეციალისტის თანამდებობა</t>
  </si>
  <si>
    <t>პირველადი სტრუქტურული ერთეულის  ხელმძღვანელის მოადგილის თანამდებობა</t>
  </si>
  <si>
    <t>რანგი</t>
  </si>
  <si>
    <t>რევაზ კავლელაშვილი</t>
  </si>
  <si>
    <t xml:space="preserve">ვეფხვია ბიწაძე </t>
  </si>
  <si>
    <t>ზაზა ბერიძე</t>
  </si>
  <si>
    <t xml:space="preserve">დავით ხუროშვილი </t>
  </si>
  <si>
    <t xml:space="preserve">გურამ დავითაშვილი </t>
  </si>
  <si>
    <t xml:space="preserve">გიორგი კერესელიძე </t>
  </si>
  <si>
    <t xml:space="preserve">ვახტანგ ბაღათურია </t>
  </si>
  <si>
    <t>გოჩა გოგინაშვილი</t>
  </si>
  <si>
    <t xml:space="preserve">სერგო ხაჭაპურიძე </t>
  </si>
  <si>
    <t>სახელმწიფო-პოლიტიკური თანამდებობის პირი</t>
  </si>
  <si>
    <t>სამინისტროს კონსულტანტი სადაზღვევო საკითხებში</t>
  </si>
  <si>
    <t>სამინისტროს კონსულტანტი სამართლებრივ-იურიდიულ საკითხებში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</si>
  <si>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(ოპერატორი) 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</si>
  <si>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(ფოტორეპორტიორი) </t>
  </si>
  <si>
    <t>მარიამ ტაბატაძე</t>
  </si>
  <si>
    <t>მძღოლი</t>
  </si>
  <si>
    <t>თეა ბაქრაძე</t>
  </si>
  <si>
    <t xml:space="preserve">მერი გვერდწითელი </t>
  </si>
  <si>
    <r>
      <t>ქრისტინა გოროდნიჩევა</t>
    </r>
    <r>
      <rPr>
        <sz val="10"/>
        <color rgb="FF7030A0"/>
        <rFont val="Sylfaen"/>
        <family val="1"/>
      </rPr>
      <t xml:space="preserve"> </t>
    </r>
  </si>
  <si>
    <t>თამილა ბარკალაია</t>
  </si>
  <si>
    <t>შალვა მელქაძე</t>
  </si>
  <si>
    <t>ბექა პატარაია</t>
  </si>
  <si>
    <t xml:space="preserve">იურიდიული დეპარტამენტის
სამართლებრივი უზრუნველყოფის სამმართველო    </t>
  </si>
  <si>
    <t xml:space="preserve">სოციალური დაცვის დეპარტამენტის                                                                                                                                                                                                                                                                                                                                                                                          სოციალურ საკითხთა და პროგრამების სამმართველო                                                </t>
  </si>
  <si>
    <t xml:space="preserve">სოციალური დაცვის დეპარტამენტის                                                                                                                                                                                                                                                                                                                                                                                          პროგრამების მონიტორინგის სამმართველო                                                </t>
  </si>
  <si>
    <t>ნინო მამულაშვილი</t>
  </si>
  <si>
    <t>ადმინისტრაციული ხელშეკრულებით დასაქმებული თანამშრომლები</t>
  </si>
  <si>
    <t>გივი თამარაშვილი</t>
  </si>
  <si>
    <t>ზაზა ბოხუა</t>
  </si>
  <si>
    <t>ასმათ ქარდავა</t>
  </si>
  <si>
    <t>მინისტრის პირველი მოადგილის თანაშემწე</t>
  </si>
  <si>
    <t>ვლადიმერ დოლიძე</t>
  </si>
  <si>
    <t>გია ზარიაშვილი</t>
  </si>
  <si>
    <t>გიორგი წოწკოლაური</t>
  </si>
  <si>
    <t xml:space="preserve">ნათია ჭითანავა </t>
  </si>
  <si>
    <t>ბესარიონ ალიმბარაშვილი</t>
  </si>
  <si>
    <t>ავთანდილ გრძელიძე</t>
  </si>
  <si>
    <t>მიხეილ იმერლიშვილი</t>
  </si>
  <si>
    <t>არჩილ ორჯონიკიძე</t>
  </si>
  <si>
    <t>დავით სეფერთელაძე</t>
  </si>
  <si>
    <t>შორენა ყუბანეიშვილი</t>
  </si>
  <si>
    <t>ნაირა ჩიტია</t>
  </si>
  <si>
    <t>ჯუმბერ ხელაძე</t>
  </si>
  <si>
    <t>გრიგოლ გიორგაძე</t>
  </si>
  <si>
    <t>მამუკა ცოტნიაშვილი</t>
  </si>
  <si>
    <t xml:space="preserve">მინისტრის მოადგილის (გიორგი წოწკოლაური) თანაშემწე </t>
  </si>
  <si>
    <t xml:space="preserve">მაკა ქორიძე </t>
  </si>
  <si>
    <t xml:space="preserve">თეა სანიკიძე </t>
  </si>
  <si>
    <t>მინისტრის მოადგილის (გრიგოლ გიორგაძე) თანაშემწე</t>
  </si>
  <si>
    <t>მინისტრის მოადგილის (მამუკა ცოტნიაშვილი) თანაშემწე</t>
  </si>
  <si>
    <t xml:space="preserve">
ანალიტიკის, ადამიანური რესურსების მართვისა და საერთაშორისო ურთიერთობების დეპარტამენტი
</t>
  </si>
  <si>
    <t xml:space="preserve">თამარ ბასილია </t>
  </si>
  <si>
    <t xml:space="preserve">თეონა ვარძელაშვილი </t>
  </si>
  <si>
    <t>ნათია არბოლიშვილი</t>
  </si>
  <si>
    <t xml:space="preserve">რუსუდან ჯაფარიძე </t>
  </si>
  <si>
    <t>ანალიტიკის სამმართველო</t>
  </si>
  <si>
    <t>დავით ფეიქრიშვილი</t>
  </si>
  <si>
    <t xml:space="preserve">თინათინ რამიშვილი </t>
  </si>
  <si>
    <t xml:space="preserve">თეიმურაზ ბაქრაძე </t>
  </si>
  <si>
    <t xml:space="preserve">ნიკოლოზ კობახიძე </t>
  </si>
  <si>
    <t>ნინო პაპაშვილი</t>
  </si>
  <si>
    <t>ლილი გოცირიძე</t>
  </si>
  <si>
    <t>თეონა თავთეთრიშვილი</t>
  </si>
  <si>
    <t>თამარ კაციტაძე</t>
  </si>
  <si>
    <t xml:space="preserve">დალი ხუხუნაიშვილი </t>
  </si>
  <si>
    <t>ელენე ქემაშვილი</t>
  </si>
  <si>
    <t>მასმედიასთან და საზოგადოებასთან ურთიერთობის დეპარტამენტი</t>
  </si>
  <si>
    <t>შიდა აუდიტის დეპარტამენტი</t>
  </si>
  <si>
    <t xml:space="preserve">ზვიად ლათიბაშვილი </t>
  </si>
  <si>
    <t xml:space="preserve">გია არეშიძე </t>
  </si>
  <si>
    <t xml:space="preserve">დავით ცუხიშვილი </t>
  </si>
  <si>
    <r>
      <t>მთავარი სპეციალისტი</t>
    </r>
    <r>
      <rPr>
        <b/>
        <sz val="10"/>
        <rFont val="Sylfaen"/>
        <family val="1"/>
        <charset val="204"/>
      </rPr>
      <t xml:space="preserve"> </t>
    </r>
  </si>
  <si>
    <t xml:space="preserve">ნანა კობალავა </t>
  </si>
  <si>
    <t xml:space="preserve">ლუკა კოპალეიშვილი </t>
  </si>
  <si>
    <t xml:space="preserve">ლელა ერქვანია </t>
  </si>
  <si>
    <t xml:space="preserve">ლელა  კიკალეიშვილი </t>
  </si>
  <si>
    <t xml:space="preserve">გიგლა მხეიძე </t>
  </si>
  <si>
    <t xml:space="preserve">თამარ ბახტაძე </t>
  </si>
  <si>
    <t>ეკონომიკური დეპარტამენტი</t>
  </si>
  <si>
    <t>ბესარიონ ბუჩუკური</t>
  </si>
  <si>
    <t xml:space="preserve">კობა სელიმაშვილი </t>
  </si>
  <si>
    <t>იურიდიული დეპარტამენტი</t>
  </si>
  <si>
    <t>სოციალური დაცვის დეპარტამენტი</t>
  </si>
  <si>
    <t>შრომისა და დასაქმების პოლიტიკის დეპარტამენტი</t>
  </si>
  <si>
    <t>XII</t>
  </si>
  <si>
    <t>დევნილთა და ეკომიგრანტთა პოლიტიკის დეპარტამენტი</t>
  </si>
  <si>
    <t>მურად აბლოთია</t>
  </si>
  <si>
    <t>კონსტანტინე რაზმაძე</t>
  </si>
  <si>
    <t>ეკომიგრანტთა საკითხების სამმართველო</t>
  </si>
  <si>
    <t>დავით კაიკაციშვილი</t>
  </si>
  <si>
    <t>ნიკა ბუთბაია</t>
  </si>
  <si>
    <t xml:space="preserve">ნინო ჯაფარიძე  </t>
  </si>
  <si>
    <t>დევნილთა საკითხების სამმართველო</t>
  </si>
  <si>
    <t>ლევან სიგუა</t>
  </si>
  <si>
    <t>დავით ნარსია</t>
  </si>
  <si>
    <t>ქეთევან ვიბლიანი</t>
  </si>
  <si>
    <t xml:space="preserve">თამარ მწყერაძე </t>
  </si>
  <si>
    <t xml:space="preserve">გურანდა შამათავა </t>
  </si>
  <si>
    <t>გიორგი კიკვილაშვილი</t>
  </si>
  <si>
    <t>მონიტორინგისა და ზედამხედველობის სამმართველო</t>
  </si>
  <si>
    <t xml:space="preserve">ია ჯავახიშვილი </t>
  </si>
  <si>
    <t xml:space="preserve">ჯონი მძინარაშვილი  </t>
  </si>
  <si>
    <t xml:space="preserve">ნუგზარ დალაქიშვილი </t>
  </si>
  <si>
    <t>ადმინისტრაციული დეპარტამენტის     მატერიალური უზრუნველყოფის სამმართველო - ტექნიკოსი</t>
  </si>
  <si>
    <t xml:space="preserve">სერგო კეშელავა  </t>
  </si>
  <si>
    <t>კარლო ლომთაძე</t>
  </si>
  <si>
    <t xml:space="preserve">დათო სუბელიანი  </t>
  </si>
  <si>
    <t xml:space="preserve">სპარტაკ სილაძე  </t>
  </si>
  <si>
    <t>ჯემალ ქეცბაია</t>
  </si>
  <si>
    <t>ზურაბ გიორგაძე</t>
  </si>
  <si>
    <t xml:space="preserve">გიორგი ბოსტოღანაშვილი   </t>
  </si>
  <si>
    <t>ლაშა მღვდლიაშვილი</t>
  </si>
  <si>
    <t>დავითი ივანიძე</t>
  </si>
  <si>
    <t xml:space="preserve">გურამი გიორგობიანი </t>
  </si>
  <si>
    <t>ეთერი ნატროშვილი</t>
  </si>
  <si>
    <t>მიხეილი ხაჭაპურიძე</t>
  </si>
  <si>
    <t>ზურაბი ზვიადაძე</t>
  </si>
  <si>
    <t>დარეჯანი იაკობიშვილი</t>
  </si>
  <si>
    <t xml:space="preserve">
ჯანმრთელობის დაცვის დეპარტამენტი
</t>
  </si>
  <si>
    <t>მიგრაციის საკითხთა სამმართველოს</t>
  </si>
  <si>
    <t xml:space="preserve">ირინა სიხარულიძე </t>
  </si>
  <si>
    <t>ჯუნა გერსამია</t>
  </si>
  <si>
    <t xml:space="preserve">ანალიტიკის, ადამიანური რესურსების მართვისა და საერთაშორისო ურთიერთობების დეპარტამენტი </t>
  </si>
  <si>
    <t>საქართველოს მთავრობის 2019 წლის 24 იანვრის N 59 განკარგულება                                                                                                                                                                                                                                                                   „საქართველოს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 აპარატში შრომითი ხელშეკრულებით დასაქმებულ პირთა რიცხოვნობის განსაზღვრის თაობაზე“</t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</si>
  <si>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„ოკუპირებული ტერიტორიებიდან დევნილთა, შრომის, ჯანმრთელობისა და სოციალური დაცვის სფეროში პოლიტიკის შემუშავება და მართვა“ განისაზღვროს არა უმეტეს </t>
    </r>
    <r>
      <rPr>
        <b/>
        <sz val="10"/>
        <color rgb="FFFF0000"/>
        <rFont val="Sylfaen"/>
        <family val="1"/>
      </rPr>
      <t>- 114 ერთეულით</t>
    </r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</si>
  <si>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„სამედიცინო დაწესებულებათა რეაბილიტაცია და აღჭურვა“ განისაზღვროს არა უმეტეს </t>
    </r>
    <r>
      <rPr>
        <b/>
        <sz val="10"/>
        <color rgb="FFFF0000"/>
        <rFont val="Sylfaen"/>
        <family val="1"/>
      </rPr>
      <t>- 3 ერთეულით</t>
    </r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</si>
  <si>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„შრომის პირობების ინსპექტირება“ განისაზღვროს არა უმეტეს </t>
    </r>
    <r>
      <rPr>
        <b/>
        <sz val="10"/>
        <color rgb="FFFF0000"/>
        <rFont val="Sylfaen"/>
        <family val="1"/>
      </rPr>
      <t>- 40 ერთეულით</t>
    </r>
  </si>
  <si>
    <r>
      <t>სოფიო ბარბაქაძე</t>
    </r>
    <r>
      <rPr>
        <sz val="10"/>
        <color rgb="FFFF0000"/>
        <rFont val="Sylfaen"/>
        <family val="1"/>
      </rPr>
      <t xml:space="preserve"> (ანაზ. შვებ. ორს. მშობ. ბავშ. მოვ. გამო. 2019 წლის 28 იანვრიდან 2019 წლის 29 ივლისის ჩათვლით) </t>
    </r>
  </si>
  <si>
    <r>
      <t xml:space="preserve">ნათია ბენაშვილი </t>
    </r>
    <r>
      <rPr>
        <sz val="10"/>
        <color rgb="FFFF0000"/>
        <rFont val="Sylfaen"/>
        <family val="1"/>
      </rPr>
      <t xml:space="preserve">(უხელფ. შვებ. ორს. მშობ. და ბავშ. მოვლ. გამო. 2019 წლის 31 იანვრიდან 2019 წლის 31 დეკემბრის ჩათვლით)     </t>
    </r>
  </si>
  <si>
    <t xml:space="preserve">მაია მჭედლიშვილი </t>
  </si>
  <si>
    <t xml:space="preserve">ზაზა მანჯგალაძე </t>
  </si>
  <si>
    <t xml:space="preserve">მიხეილი შალამბერიძე </t>
  </si>
  <si>
    <t xml:space="preserve">ანა აბესაძე </t>
  </si>
  <si>
    <t xml:space="preserve">კობა კიკნაძე </t>
  </si>
  <si>
    <t xml:space="preserve">რევაზი მანჯგალაძე </t>
  </si>
  <si>
    <t xml:space="preserve">გელა ჭიჭილეიშვილი </t>
  </si>
  <si>
    <t>თამარ გაბუნია</t>
  </si>
  <si>
    <t>რუსუდან ტატულაშვილი</t>
  </si>
  <si>
    <r>
      <t xml:space="preserve">ნათია თევდორაშვილი </t>
    </r>
    <r>
      <rPr>
        <sz val="10"/>
        <color rgb="FFFF0000"/>
        <rFont val="Sylfaen"/>
        <family val="1"/>
      </rPr>
      <t xml:space="preserve">(ანაზ. შვებ. ორს. მშობ. გამო. 2019 წლის 25 თებერვლიდან 2019 წლის 26 აგვისტოს ჩათვლით) </t>
    </r>
  </si>
  <si>
    <r>
      <t xml:space="preserve">ეკატერინე რუხაძე </t>
    </r>
    <r>
      <rPr>
        <sz val="10"/>
        <color rgb="FFFF0000"/>
        <rFont val="Calibri"/>
        <family val="2"/>
        <scheme val="minor"/>
      </rPr>
      <t xml:space="preserve">(ანაზ. გარეშ. შვებ. ორს. მშობ. ბავშ. მოვ. გამო. 2018 წლის 30 ოქტომბრიდან 2020 წლის 14 თებერვლის ჩათვლით)   </t>
    </r>
  </si>
  <si>
    <t>ნატო კვერნაძე</t>
  </si>
  <si>
    <t>მინისტრის მოადგილის (თამარ გაბუნია)  თანაშემწე</t>
  </si>
  <si>
    <t>იოსებ ორბელაძე</t>
  </si>
  <si>
    <t>ნია ხაჩიძე</t>
  </si>
  <si>
    <t>ჯანმრთელობის დაცვის დეპარტამენტის რეგულირების  სამმართველო</t>
  </si>
  <si>
    <t>ნათია ხონელიძე</t>
  </si>
  <si>
    <t>ლევან აბაშიძე</t>
  </si>
  <si>
    <t>ნინო აშორდია</t>
  </si>
  <si>
    <t xml:space="preserve">მინისტრის მოადგილის თანაშემწე </t>
  </si>
  <si>
    <t>თეა ახვლედიანი</t>
  </si>
  <si>
    <t>ეკატერინე ტიკარაძე</t>
  </si>
  <si>
    <t>თინათინ ხარძიანი</t>
  </si>
  <si>
    <t>სამინისტროს ექსპერტ-კონსულტანტი სადაზღვევო საკითხებში</t>
  </si>
  <si>
    <t>ევა პროკოფიევა-ღვინეფაძე</t>
  </si>
  <si>
    <t>მანანა თიბილაშვილი</t>
  </si>
  <si>
    <t>ვაჟა კბილაშვილი</t>
  </si>
  <si>
    <t>გულნაზი დარსალია</t>
  </si>
  <si>
    <t>მარინე მდივანი</t>
  </si>
  <si>
    <t>მარიამი თანიაშვილი</t>
  </si>
  <si>
    <t>გიორგი ჭავჭავაძე</t>
  </si>
  <si>
    <r>
      <t xml:space="preserve">ირინა ცომაია </t>
    </r>
    <r>
      <rPr>
        <sz val="10"/>
        <color rgb="FFFF0000"/>
        <rFont val="Calibri"/>
        <family val="2"/>
        <scheme val="minor"/>
      </rPr>
      <t xml:space="preserve">(ანაზ. შვებ. ორს. მშობ. ბავშ. მოვ. გამო. 2019 წლის 19 ივლისიდან 2020 წლის 17 იანვრის ჩათვლით) </t>
    </r>
  </si>
  <si>
    <t xml:space="preserve">ნანა რევია </t>
  </si>
  <si>
    <r>
      <t>ქეთევან გაბუნია</t>
    </r>
    <r>
      <rPr>
        <sz val="10"/>
        <color rgb="FFFF0000"/>
        <rFont val="Sylfaen"/>
        <family val="1"/>
      </rPr>
      <t xml:space="preserve"> </t>
    </r>
  </si>
  <si>
    <t xml:space="preserve">შრომითი ხელშეკრულებით დასაქმებული პირები </t>
  </si>
  <si>
    <t>23 აგვისტოდან</t>
  </si>
  <si>
    <t>მანანა ითონიშვილი</t>
  </si>
  <si>
    <t>სამინისტროს ექსპერტ-კონსულტანტი მასმედიასთან და საზოგადოებასთან ურთიერთობის საკითხებში</t>
  </si>
  <si>
    <t>შრომის პირობების ინსპექტირების დეპარტამენტი შრომის ინსპექტორი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</si>
  <si>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ცენტრალური აპარატის საშტატო ნუსხა და თანამდებობრივი სარგოების ოდენობა 2019 წლის 20 აგვისტოს მდგომარეობით</t>
  </si>
  <si>
    <t>მატერიალური უზრუნველყოფის და ლოჯისტიკის სამმართველო</t>
  </si>
  <si>
    <t>ივანე ბიბილეიშვილი</t>
  </si>
  <si>
    <t>საერთაშორისო ურთიერთობების და პროტოკოლის სამმართველო</t>
  </si>
  <si>
    <t xml:space="preserve">ადამიანური რესურსების მართვის   სამმართველო </t>
  </si>
  <si>
    <t>მასმედიასთან ურთიერთობის და ღონისძიებების დაგეგმვის სამმართველო</t>
  </si>
  <si>
    <t>საზოგადოებასთან ურთიერთობისა და საინფორმაციო/საკონსულტაციო მომსახურების სამმართველო</t>
  </si>
  <si>
    <t xml:space="preserve">ინსპექტირების სამმართველო </t>
  </si>
  <si>
    <t>სამინისტროს პოლიტიკის განმსაზღვრელი დეპარტამენტი</t>
  </si>
  <si>
    <t xml:space="preserve">მურად აბლოთია </t>
  </si>
  <si>
    <t xml:space="preserve"> რეფერალის საორგანიზაციო  სამმართველო</t>
  </si>
  <si>
    <t>ინფორმაციული ტექნოლოგიების და ანალიტიკის დეპარტამენტი</t>
  </si>
  <si>
    <t>სტატისტიკური ინფორმაციის მოძიების და ანალიზის სამმართველო</t>
  </si>
  <si>
    <t>V</t>
  </si>
  <si>
    <t>VI</t>
  </si>
  <si>
    <t>VII</t>
  </si>
  <si>
    <t>ვაკანსია (სავალდებულო)</t>
  </si>
  <si>
    <t>დამატებული შტატი</t>
  </si>
  <si>
    <r>
      <t>მთავარი სპეციალისტი</t>
    </r>
    <r>
      <rPr>
        <b/>
        <sz val="10"/>
        <color rgb="FFFF0000"/>
        <rFont val="Sylfaen"/>
        <family val="1"/>
        <charset val="204"/>
      </rPr>
      <t xml:space="preserve"> </t>
    </r>
  </si>
  <si>
    <t>ოლეგი ლუტიძე - გადმოვიდა მეორე სამმართველოდან</t>
  </si>
  <si>
    <t>დეპარტამენტის უფროსის თანაშემწე (მთავარი სპეციალიტი-3.1)</t>
  </si>
  <si>
    <t>ეკა შარაძე -ქვეითდება, ხელფასი უმცირდება</t>
  </si>
  <si>
    <t>ზვიად ლათიბაშვილი -ქვეითდება, ხელფასი უმცირდება</t>
  </si>
  <si>
    <t>გიორგი გვალია - ქვეითდება</t>
  </si>
  <si>
    <t>არსებული შტატი , მოემატა რანგი და ხელფასი</t>
  </si>
  <si>
    <t>ნანა კობალავა - იზრდება ხელფასი 500 ლარით</t>
  </si>
  <si>
    <t>ზურაბ მასხარაშვილი - რეორგანიზაციის დროს ემატება ხელფასი 200 ლარით,  შემდეგ დაწინაურდება კონკურსის წესით</t>
  </si>
  <si>
    <t>დამატებული შტატი, რომელზეც რეორგანიზაციის შემდეგ კონკურსის წესით უნდა დაწინაურდეს ქეთევან გორგოძე</t>
  </si>
  <si>
    <t>ქეთევან გორგოძე-  რეორგანიზაციის დროს ემატება ხელფასი 200 ლარით,  შემდეგ დაწინაურდება კონკურსის წესით</t>
  </si>
  <si>
    <t xml:space="preserve">სულ: </t>
  </si>
  <si>
    <t>გია არეშიძე ქვეითდება, ამავდროულად  მოიაზრება დევნილთა ახლადშექმნილ სსიპ-ში, თუ რეორგანიზაციის დასრულებამდე მოესწრო ამ სსიპ-ის შექმნა, მაშინ აღნიშნული შტატი პირდაპირ აისახება იქ</t>
  </si>
  <si>
    <t>სულ:</t>
  </si>
  <si>
    <t>საფინანოსო-ეკონომიკური 
დეპარტამენტი</t>
  </si>
  <si>
    <t>სულ</t>
  </si>
  <si>
    <t>დეპარტამენტის უფროსის მოადგილე (IT მიმართულება)</t>
  </si>
  <si>
    <t>დეპარტამენტის უფროსის მოადგილე (ანალიტიკის მიმართულება)</t>
  </si>
  <si>
    <t>მთავარი სპეციალისტი  (I დონის ტექნიკური უზრუნველყოფის სპეციალისტი)</t>
  </si>
  <si>
    <t>ლალი ანდრონიკაშვილი - გაიზარდა ხელფასი 200 ლარით</t>
  </si>
  <si>
    <t>მთავარი სპეციალისტი (II დონის ტექნიკური უზრუნველყოფის სპეციალისტი)</t>
  </si>
  <si>
    <t>მამუკა გიკაშვილი - გაიზარდა ხელფასი 100 ლარით</t>
  </si>
  <si>
    <t>უფროსი სპეციალისტი (II დონის ტექნიკური უზრუნველყოფის სპეციალისტი)</t>
  </si>
  <si>
    <t>რატი ნოდია - გაიზარდა ხელფასი 200 ლარით</t>
  </si>
  <si>
    <t>სპეციალისტი (II დონის ტექნიკური უზრუნველყოფის სპეციალისტი)</t>
  </si>
  <si>
    <t>მიხეილ ჯიბუტი - გაიზარდა ხელფასი 150 ლარით</t>
  </si>
  <si>
    <t>არსებული შტატი</t>
  </si>
  <si>
    <t>მთავარი სპეციალისტი (უფროსი დეველოპერი)</t>
  </si>
  <si>
    <t>არსებული შტატი, გაიზარდა ხელფასი 1100 ლარით</t>
  </si>
  <si>
    <t>მთავარი სპეციალისტი (პროგრამული უზრუნველყოფის პროექტების მენეჯერი-ტექნიკური ამოცანის ექსპერტი)</t>
  </si>
  <si>
    <t>მთავარი სპეციალისტი (დეველოპერი)</t>
  </si>
  <si>
    <t xml:space="preserve">მეორე კატეგორიის უფროსი სპეციალისტის თანამდებობა </t>
  </si>
  <si>
    <t>მთავარი სპეციალისტი (დეველოპერი-პროგრამული კოდის ტესტერი)</t>
  </si>
  <si>
    <t>მთავარი სპეციალისტი (მომხმარებლის ინტერფეისის ტესტერი)</t>
  </si>
  <si>
    <t>მთავარი სპეციალისტი (სამინისტროსა და სსიპ-ების ვებ პორტალების ადმინისტრატორი)</t>
  </si>
  <si>
    <t>არსებული შტატი, გაიზარდა ხელფასი 200 ლარით და გაიზარდა რანგი/კატეგორია</t>
  </si>
  <si>
    <t>მთავარი სპეციალისტი  (კომპიუტერული ქსელის ადმინისტრატორი)</t>
  </si>
  <si>
    <t>არსებული  შტატი, გაიზარდა ხელფასი 300 ლარით და გაიზარდა კატეგორია</t>
  </si>
  <si>
    <t>მთავარი სპეციალისტი (სისტემური ადმინისტრატორი (windows, Linux, სისტემური სერვისები და ვირტუალური გარემო) )</t>
  </si>
  <si>
    <r>
      <rPr>
        <sz val="10"/>
        <color theme="1" tint="4.9989318521683403E-2"/>
        <rFont val="Sylfaen"/>
        <family val="1"/>
        <charset val="204"/>
      </rPr>
      <t>ოლეგ პრესნოვი,</t>
    </r>
    <r>
      <rPr>
        <sz val="10"/>
        <color rgb="FFFF0000"/>
        <rFont val="Sylfaen"/>
        <family val="1"/>
        <charset val="204"/>
      </rPr>
      <t xml:space="preserve"> ხელფასი გაიზარდა 300 ლარით</t>
    </r>
  </si>
  <si>
    <t>მთავარი სპეციალისტი (მონაცემთა ბაზის ადმინისტრატორი (MS SQL))</t>
  </si>
  <si>
    <t>არსებული  შტატი, გაიზარდა ხელფასი 1100 ლარით და გაიზარდა კატეგორია</t>
  </si>
  <si>
    <t>მთავარი სპეციალისტი (კომუნიკაციების მართვის ადმინისტრატორი)</t>
  </si>
  <si>
    <t>არსებული  შტატი, გაიზარდა ხელფასი 1400 ლარით და გაიზარდა კატეგორია/რანგი</t>
  </si>
  <si>
    <r>
      <t xml:space="preserve">დავით ფეიქრიშვილი, </t>
    </r>
    <r>
      <rPr>
        <sz val="10"/>
        <color rgb="FFFF0000"/>
        <rFont val="Calibri"/>
        <family val="2"/>
        <charset val="204"/>
        <scheme val="minor"/>
      </rPr>
      <t>ხელფასი გაიზარდა 300 ლარით</t>
    </r>
  </si>
  <si>
    <r>
      <t>თინათინ რამიშვილი ,</t>
    </r>
    <r>
      <rPr>
        <sz val="10"/>
        <color rgb="FFFF0000"/>
        <rFont val="Calibri"/>
        <family val="2"/>
        <charset val="204"/>
        <scheme val="minor"/>
      </rPr>
      <t xml:space="preserve"> ხელფასი გაიზარდა 1000 ლარით</t>
    </r>
  </si>
  <si>
    <r>
      <t>თეიმურაზ ბაქრაძე ,</t>
    </r>
    <r>
      <rPr>
        <sz val="10"/>
        <color rgb="FFFF0000"/>
        <rFont val="Calibri"/>
        <family val="2"/>
        <charset val="204"/>
        <scheme val="minor"/>
      </rPr>
      <t xml:space="preserve"> ხელფასი გაიზარდა 1000 ლარით</t>
    </r>
  </si>
  <si>
    <r>
      <t>ნიკოლოზ კობახიძე ,</t>
    </r>
    <r>
      <rPr>
        <sz val="10"/>
        <color rgb="FFFF0000"/>
        <rFont val="Calibri"/>
        <family val="2"/>
        <charset val="204"/>
        <scheme val="minor"/>
      </rPr>
      <t xml:space="preserve"> ხელფასი გაიზარდა 600 ლარით</t>
    </r>
  </si>
  <si>
    <t xml:space="preserve">არსებული შტატი, გაიზარდა ხელფასი  600 ლარით </t>
  </si>
  <si>
    <t>პარლამენტთან ურთიერთობისა და სამართლებრივი უზრუნველყოფის სამმართველო - შეცვლილია სახელწოდება</t>
  </si>
  <si>
    <t>სასამართლოებთან  ურთიერთობისა და სამართლებრივი ექსპერტის სამმართველო - შეცვლილია სახელწოდება</t>
  </si>
  <si>
    <t>შრომითი მიგრაციის საკითხთა სამმართველო (თ. ახვლედიანი-შრომითი მიგრაციის სამმართველო)</t>
  </si>
  <si>
    <t>პირველი კატეგორიის უფროსი სპეციალისტის თანამდებობა</t>
  </si>
  <si>
    <t>დამატებული შტატები</t>
  </si>
  <si>
    <t xml:space="preserve">აერთიანებს სოც.საკითხთა და პროგრამების და პენსიისა და სოც.დაცვის სამმართველოებს, 10 არსებული შტატიდან აუქმებს 1-ს -სამმართველოს უფროსის 2800 ლარიან შტატს, რჩება 9 შტატი </t>
  </si>
  <si>
    <t>არსებული შტატი , დააკლდა ხელფასი 700 ლარით</t>
  </si>
  <si>
    <r>
      <t>დავითი ივანიძე-</t>
    </r>
    <r>
      <rPr>
        <sz val="10"/>
        <color rgb="FFFF0000"/>
        <rFont val="Sylfaen"/>
        <family val="1"/>
        <charset val="204"/>
      </rPr>
      <t>ხელფასი გაიზარდა 1000 ლარით</t>
    </r>
  </si>
  <si>
    <t>დამატებული შტატი, რომელზეც რეორგანიზაციის შემდეგ კონკურსის წესით   უნდა დაწინაურდეს ზურაბ მასხარაშვილი</t>
  </si>
  <si>
    <t>მოწერილია 1800, ეწინააღმდეგება კანონს, ვესაუბრე ტელეფონით და შეცვალა 1900</t>
  </si>
  <si>
    <r>
      <t xml:space="preserve"> </t>
    </r>
    <r>
      <rPr>
        <b/>
        <sz val="14"/>
        <color rgb="FFFF0000"/>
        <rFont val="Sylfaen"/>
        <family val="1"/>
        <charset val="204"/>
      </rPr>
      <t xml:space="preserve">სამინისტროს ადმინისტრაცია (დეპარტამენტი) </t>
    </r>
  </si>
  <si>
    <t xml:space="preserve">მთავარი სპეციალისტი (სამშენებლო ზედამხედველობის განყოფილების უფროსი) </t>
  </si>
  <si>
    <t>მთავარი სპეციალისტი (სამთომოპოვებითი და დამამუშავებელი მრეწველობის ზედამხედველობის განყოფილების უფროსი)</t>
  </si>
  <si>
    <t>მთავარი სპეციალისტი (იძულებითი შრომის/შრომითი ექსპლუატაციისა და შრომითი უფლებების განყოფილების უფროსი)</t>
  </si>
  <si>
    <t>მთავარი სპეციალისტი (სხვა ეკონომიკური საქმიანობის ზედამხედველობის განყოფილების უფროსი)</t>
  </si>
  <si>
    <t>მთავარი სპეციალისტი (უბედური შემთხვევების მოკვლევის, სწრაფი რეგირებისა და მონიტორინგის განყოფილების უფროსი)</t>
  </si>
  <si>
    <t>ეკატერინე ადამია, იზრდება ხელფასი 700 ლარით</t>
  </si>
  <si>
    <t>ლელა წოწორია, იზრდება ხელფასი 200 ლარით</t>
  </si>
  <si>
    <t>თეა თავიდაშვილი, იზრდება ხელფასი 200 ლარით</t>
  </si>
  <si>
    <t>ია ყამარაული, იზრდება ხელფასი 200 ლარით</t>
  </si>
  <si>
    <t>გვანცა გასვიანი, იზრდება ხელფასი 200 ლარით</t>
  </si>
  <si>
    <t>ეკა კობერიძე, იზრდება ხელფასი 200 ლარით</t>
  </si>
  <si>
    <t>ალექსანდრა ხიტალიშვილი, იზრდება ხელფასი 200 ლარით</t>
  </si>
  <si>
    <t>დამატებული შტატი, ხელფასები შესაცვლელია, არ შეესაბამება კანონს</t>
  </si>
  <si>
    <t>ნინო ვარდია , ხელფასი იზრდება 200 ლარით</t>
  </si>
  <si>
    <t>ეკატერინე გაბრიელაშვილი, ხელფასი იზრდება 100 ლარით</t>
  </si>
  <si>
    <t>თეონა ფანცულაია, ხელფასი იზრდება 100 ლარით</t>
  </si>
  <si>
    <t>ქეთევან დავითაშვილი, ხელფასი იზრდება 100 ლარით</t>
  </si>
  <si>
    <t>თინათინ საჩკოვი , ხელფასი იზრდება 100 ლარით</t>
  </si>
  <si>
    <t>ხათუნა ჯანაშია, ხელფასი იზრდება 100 ლარით</t>
  </si>
  <si>
    <t>ნინო რამიშვილი,ხელფასი იზრდება 100 ლარით</t>
  </si>
  <si>
    <t>ნაზიბროლა გვაჯაია, ხელფასი იზრდება 150  ლარით</t>
  </si>
  <si>
    <t>ლია არევაძე , ხელფასი იზრდება 150  ლარით</t>
  </si>
  <si>
    <t>ხელფასი იზრდება 700 ლარით</t>
  </si>
  <si>
    <t>ნათია ნოღაიდელი, ქეთევან გოგინაშვილი</t>
  </si>
  <si>
    <t>მარინე ბაიდაური, ხელფასი იზრდება 200 ლარით</t>
  </si>
  <si>
    <t>მზია ჯოხიძე, ხელფასი იზრდება 200 ლარით</t>
  </si>
  <si>
    <t xml:space="preserve">მარინე ლაცაბიძე  , ხელფასი იზრდება 200 ლარით </t>
  </si>
  <si>
    <t xml:space="preserve">ნანა კალმახელიძე, ხელფასი იზრდება 200 ლარით </t>
  </si>
  <si>
    <t xml:space="preserve">ნონა გიგაია,  ხელფასი იზრდება 200 ლარით </t>
  </si>
  <si>
    <t xml:space="preserve">ბაბილინა თურქია, ხელფასი იზრდება 200 ლარით   </t>
  </si>
  <si>
    <t>ანა გორგიშელი, ხელფასი იზრდება 200 ლარით</t>
  </si>
  <si>
    <t xml:space="preserve">არსებული შტატი, გაიზარდა ხელფასი 600 ლარით, შტატგარეშეს ჩასმა დედათა და ბავშვთა ჯანმრთელობა </t>
  </si>
  <si>
    <t>თ. გაბუნიას მოხსენებითი ბარათის საფუძველზე</t>
  </si>
  <si>
    <t>რეგულირების და პოლიტიკის განსაზღვრის  სამმართველო (გაბუნიას მოხსენებითით, სამმართველოები ცალ-ცალკეა)</t>
  </si>
  <si>
    <t>შორენა ოქროპირიძე, გაიზარდა ხელფასი 300 ლარით</t>
  </si>
  <si>
    <t>ანა შიხაშვილი, გაიზარდა ხელფასი 300 ლარით, ხმალაძის მოწოდებული მოხსენებითით, ეზრდება რანგიც, მაგრამ არ ავსახე , რადგან დაწინაურება ხდება კონკურსის საფუძველზე</t>
  </si>
  <si>
    <t>მანანა თავთეთრიშვილი, გადმოდის მეორე სამმართველოდან , უმატებს რანგს და ხელფასს 100 ლარით, რანგი არ შემიცვლია, რადგან კონკურსის წესით უნდა მოხდეს, ხელფასი 1700 ლარი ეწინააღმდეგება კანონით დადგენილ კოეფიციენტს, ამიტომ დავტოვე იგივე</t>
  </si>
  <si>
    <r>
      <t xml:space="preserve">ირმა ქიტიაშვილი, </t>
    </r>
    <r>
      <rPr>
        <sz val="10"/>
        <color rgb="FFFF0000"/>
        <rFont val="Sylfaen"/>
        <family val="1"/>
        <charset val="204"/>
      </rPr>
      <t>უმატებს ხელფასს 100 ლარით</t>
    </r>
  </si>
  <si>
    <t xml:space="preserve">ირინე კობერიძე, უმატებს ხელფასს 200 ლარით, რანგსაც უმატებდა, მაგრამ კონკურსთან არის დაკავშირებული და არ შევცვალე </t>
  </si>
  <si>
    <t>მეორე  კატეგორიის უფროსი სპეციალისტის თანამდებობა</t>
  </si>
  <si>
    <t xml:space="preserve">სოციალურ  საკითხთა, პენსიისა და სოც. დახმარების სამმართველო </t>
  </si>
  <si>
    <t>სოც. პარტნიორობის და კოლექ.შრომითი დავების სამმართველო-ბარკალაია</t>
  </si>
  <si>
    <t>შრომისა და დასაქმების პოლიტიკის სამმართველო-ბარკალაია</t>
  </si>
  <si>
    <t>დამატებული შტატი,თანამდებობა არ ემთხვევა სახელფასო კოეფიციენტს, შესაცვლელია ან თანამდებობა, ან ხელფასი , შტატგარეშე</t>
  </si>
  <si>
    <t xml:space="preserve">ნათია თევდორაშვილი, გადმოდის ღონისძიებების სამმართველოდან </t>
  </si>
  <si>
    <t>ანა დარახველიძე, გადმოდის პიარის სამმართველოდან</t>
  </si>
  <si>
    <t>დევნილთა და ეკომიგრანტთა საკითხების სამმართველო</t>
  </si>
  <si>
    <t xml:space="preserve">რეგულირების სამმართველო </t>
  </si>
  <si>
    <t>საზოგადოებრივი ჯანმრთელობის დაცვისა, პოლიტიკისა და პროგრამების სამმართველო</t>
  </si>
  <si>
    <t>უფროსი სპეციალისტი (სამინისტროსა და სსიპ-ების ვებ პორტალების ადმინისტრატორი)</t>
  </si>
  <si>
    <t>ამ ორ შტატთან დაკავშირებით, ბატონი ნოე აცხადებს, რომ დროებით ტოვებს, შესაძლებელიაო, რომ ბუჩუკური გადავიდეს ახლადშექმნილ დევნილთა სსიპ-ში, თუმცა  სქემაში საერთოდ არ არის ასახული  მოადგილეების შტატები</t>
  </si>
  <si>
    <t>დეპარტამენტის უფროსის მოადგილე (დევნილები, ეკომიგრანტები)</t>
  </si>
  <si>
    <t>დეპარტამენტის უფროსის მოადგილე (ჯანმრთელობის დაცვის მიმართულება)</t>
  </si>
  <si>
    <t>დეპარტამენტის უფროსის მოადგილე(შრომისა და დასაქმების მიმართულება)</t>
  </si>
  <si>
    <t>პაატა ჟორჟოლიანი</t>
  </si>
  <si>
    <t xml:space="preserve">მოთხოვნების მიხედვით საშტატო რიცხოვნობა არის 270 </t>
  </si>
  <si>
    <r>
      <rPr>
        <sz val="10"/>
        <color theme="1"/>
        <rFont val="Sylfaen"/>
        <family val="1"/>
        <charset val="204"/>
      </rPr>
      <t xml:space="preserve"> სამინისტროს ცენტრალური აპარატის საშტატო ნუსხის</t>
    </r>
    <r>
      <rPr>
        <b/>
        <sz val="10"/>
        <color theme="1"/>
        <rFont val="Sylfaen"/>
        <family val="1"/>
        <charset val="204"/>
      </rPr>
      <t xml:space="preserve"> </t>
    </r>
    <r>
      <rPr>
        <b/>
        <i/>
        <u/>
        <sz val="10"/>
        <color theme="1"/>
        <rFont val="Sylfaen"/>
        <family val="1"/>
        <charset val="204"/>
      </rPr>
      <t xml:space="preserve">პროექტი მოთხოვნების საფუძველზე </t>
    </r>
  </si>
  <si>
    <t>რაც ლურჯადაა მონიშნული სავარაუდოდ ჩავწერე საბოლოო თანხაზე წარმოდგენა რომ გვქონოდა</t>
  </si>
  <si>
    <t>სავარაუდო სარგო</t>
  </si>
  <si>
    <t>შემცირებული სარგო</t>
  </si>
  <si>
    <t>სავარაუდო რაოდენობა</t>
  </si>
  <si>
    <t>დამატებული სარგო</t>
  </si>
  <si>
    <t>დამატებულირაოდენობა</t>
  </si>
  <si>
    <t>შემცირებული რაოდენობა</t>
  </si>
  <si>
    <t xml:space="preserve">ადამიანური რესურსების მართვის სამმართველო </t>
  </si>
  <si>
    <t>დეპარტამენტის უფროსის თანაშემწე (მთავარი სპეციალიტი - 3.1)</t>
  </si>
  <si>
    <t>გადმოვიტანეთ შიდა აუდიტის სამმართველოდან</t>
  </si>
  <si>
    <t>გადავიტანეთ სასამართ. ურთიერთ. და სამართლებრ. ექსპერტ. სამმარ.</t>
  </si>
  <si>
    <t>გადმოვიტანეთ მასმედიასთან ურთიერთობის სამმართველოდან</t>
  </si>
  <si>
    <t>გადმოვიტანეთ ღონისძიებათა დაგეგ. და საზოგად.  ურთიერ. სამმართველოდან</t>
  </si>
  <si>
    <t>გადმოვიტანეთ ინფო. ტექნოლ. პოლიტ. და ინფრა. ადმინისტ. სამმართ.</t>
  </si>
  <si>
    <t>გადავიტანეთ მასმედიასთან ურთიერთობის სამმართველოში</t>
  </si>
  <si>
    <t>გადავიტანეთ ღონისძიებათა დაგეგ. და საზოგად.  ურთიერ. სამმართველოში</t>
  </si>
  <si>
    <t>გადავიტანეთ ინსპექტირე. სამმართველ.</t>
  </si>
  <si>
    <t>პარლამენტთან ურთიერთობისა და სამართლებრივი უზრუნველყოფის სამმართველო</t>
  </si>
  <si>
    <t>სასამართლოებთან  ურთიერთობისა და სამართლებრივი ექსპერტის სამმართველო</t>
  </si>
  <si>
    <t>გადმოვიტანეთ  სასამართ. ურთიერთ. და სამართლებრ. ექსპერტ. სამმართველოდან</t>
  </si>
  <si>
    <t>გადმოვიტანეთ  რეფერარ. საორგანი. სამმართველოდან</t>
  </si>
  <si>
    <t>600 ლარით მცირდება ხელფასი</t>
  </si>
  <si>
    <t xml:space="preserve">ადმინისტრაციის შტატია </t>
  </si>
  <si>
    <t xml:space="preserve">შრომითი მიგრაციის საკითხთა სამმართველო </t>
  </si>
  <si>
    <r>
      <t xml:space="preserve"> </t>
    </r>
    <r>
      <rPr>
        <b/>
        <sz val="10"/>
        <color rgb="FFFF0000"/>
        <rFont val="Sylfaen"/>
        <family val="1"/>
        <charset val="204"/>
      </rPr>
      <t xml:space="preserve">სამინისტროს ადმინისტრაცია (დეპარტამენტი) </t>
    </r>
  </si>
  <si>
    <t>ითხოვენ კატეგორიისა და ხელფასის მატებას</t>
  </si>
  <si>
    <t xml:space="preserve"> სამინისტროს ცენტრალური აპარატის საშტატო ნუსხა პროექტი</t>
  </si>
  <si>
    <t>შრომისა და დასაქმების პოლიტიკისა და კოლექტიური შრომითი დავების სამმართველო</t>
  </si>
  <si>
    <t>პროექტი</t>
  </si>
  <si>
    <t>30%-იანი მატებით</t>
  </si>
  <si>
    <t>კოეფიციენტის გათვალისწინებით</t>
  </si>
  <si>
    <t>???</t>
  </si>
  <si>
    <t>ეს ვაკანსია მოვიღეთ 235 ერთეულზე რომ გავსულიყავით</t>
  </si>
  <si>
    <t>5 400 000 -კანონით განსაზღვრული</t>
  </si>
  <si>
    <t>მოქმედი</t>
  </si>
  <si>
    <t>მოსალოდნელი კორექტირება</t>
  </si>
  <si>
    <t>30 %-ით ხელფასის მატების შემთხვევაში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</si>
</sst>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_);\(#,##0.0\)"/>
  </numFmts>
  <fonts count="56" x14ac:knownFonts="1">
    <font>
      <sz val="11"/>
      <color theme="1"/>
      <name val="Calibri"/>
      <family val="2"/>
      <scheme val="minor"/>
    </font>
    <font>
      <b/>
      <sz val="10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color rgb="FFFF0000"/>
      <name val="Sylfaen"/>
      <family val="1"/>
      <charset val="204"/>
    </font>
    <font>
      <b/>
      <sz val="10"/>
      <name val="Sylfaen"/>
      <family val="1"/>
      <charset val="204"/>
    </font>
    <font>
      <sz val="10"/>
      <name val="Sylfaen"/>
      <family val="1"/>
      <charset val="204"/>
    </font>
    <font>
      <b/>
      <u/>
      <sz val="10"/>
      <color rgb="FFFF0000"/>
      <name val="Sylfaen"/>
      <family val="1"/>
      <charset val="204"/>
    </font>
    <font>
      <sz val="10"/>
      <color rgb="FF7030A0"/>
      <name val="Sylfaen"/>
      <family val="1"/>
      <charset val="204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color rgb="FFFF0000"/>
      <name val="Sylfaen"/>
      <family val="1"/>
      <charset val="204"/>
    </font>
    <font>
      <b/>
      <sz val="10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</font>
    <font>
      <b/>
      <sz val="10"/>
      <color rgb="FFFF0000"/>
      <name val="Sylfaen"/>
      <family val="1"/>
    </font>
    <font>
      <sz val="10"/>
      <color rgb="FF7030A0"/>
      <name val="Sylfaen"/>
      <family val="1"/>
    </font>
    <font>
      <sz val="10"/>
      <color rgb="FFFF0000"/>
      <name val="Sylfaen"/>
      <family val="1"/>
    </font>
    <font>
      <sz val="10"/>
      <color theme="1"/>
      <name val="Sylfaen"/>
      <family val="1"/>
    </font>
    <font>
      <sz val="10"/>
      <color rgb="FF0070C0"/>
      <name val="Sylfaen"/>
      <family val="1"/>
      <charset val="204"/>
    </font>
    <font>
      <b/>
      <sz val="10"/>
      <color rgb="FF7030A0"/>
      <name val="Sylfaen"/>
      <family val="1"/>
    </font>
    <font>
      <b/>
      <sz val="10"/>
      <color rgb="FF00B0F0"/>
      <name val="Sylfaen"/>
      <family val="1"/>
    </font>
    <font>
      <sz val="10"/>
      <color rgb="FF00B050"/>
      <name val="Sylfaen"/>
      <family val="1"/>
    </font>
    <font>
      <b/>
      <sz val="10"/>
      <color rgb="FF7030A0"/>
      <name val="Sylfaen"/>
      <family val="1"/>
      <charset val="204"/>
    </font>
    <font>
      <sz val="10"/>
      <color rgb="FF00B0F0"/>
      <name val="Sylfaen"/>
      <family val="1"/>
    </font>
    <font>
      <b/>
      <sz val="10"/>
      <color rgb="FF00B050"/>
      <name val="Sylfaen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Sylfaen"/>
      <family val="2"/>
    </font>
    <font>
      <sz val="10"/>
      <name val="Calibri"/>
      <family val="1"/>
      <charset val="204"/>
      <scheme val="minor"/>
    </font>
    <font>
      <b/>
      <sz val="10"/>
      <name val="Calibri"/>
      <family val="1"/>
      <charset val="204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Calibri"/>
      <family val="2"/>
      <scheme val="minor"/>
    </font>
    <font>
      <sz val="10"/>
      <color theme="1" tint="4.9989318521683403E-2"/>
      <name val="Sylfaen"/>
      <family val="1"/>
      <charset val="204"/>
    </font>
    <font>
      <sz val="10"/>
      <color rgb="FFFF0000"/>
      <name val="Calibri"/>
      <family val="1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rgb="FF002060"/>
      <name val="Sylfaen"/>
      <family val="1"/>
      <charset val="204"/>
    </font>
    <font>
      <b/>
      <sz val="10"/>
      <name val="Calibri"/>
      <family val="2"/>
      <charset val="204"/>
      <scheme val="minor"/>
    </font>
    <font>
      <b/>
      <sz val="14"/>
      <color theme="1"/>
      <name val="Sylfaen"/>
      <family val="1"/>
      <charset val="204"/>
    </font>
    <font>
      <b/>
      <sz val="14"/>
      <color theme="1"/>
      <name val="Sylfaen"/>
      <family val="1"/>
    </font>
    <font>
      <b/>
      <sz val="14"/>
      <name val="Sylfaen"/>
      <family val="1"/>
      <charset val="204"/>
    </font>
    <font>
      <b/>
      <sz val="14"/>
      <name val="Sylfaen"/>
      <family val="1"/>
    </font>
    <font>
      <b/>
      <sz val="10"/>
      <color theme="1" tint="4.9989318521683403E-2"/>
      <name val="Sylfaen"/>
      <family val="1"/>
      <charset val="204"/>
    </font>
    <font>
      <b/>
      <sz val="14"/>
      <color rgb="FFFF0000"/>
      <name val="Sylfaen"/>
      <family val="1"/>
      <charset val="204"/>
    </font>
    <font>
      <sz val="10"/>
      <color theme="1" tint="4.9989318521683403E-2"/>
      <name val="Calibri"/>
      <family val="1"/>
      <charset val="204"/>
      <scheme val="minor"/>
    </font>
    <font>
      <sz val="10"/>
      <color theme="1" tint="4.9989318521683403E-2"/>
      <name val="Sylfaen"/>
      <family val="1"/>
    </font>
    <font>
      <b/>
      <i/>
      <u/>
      <sz val="10"/>
      <color theme="1"/>
      <name val="Sylfaen"/>
      <family val="1"/>
      <charset val="204"/>
    </font>
    <font>
      <sz val="11"/>
      <color theme="1"/>
      <name val="Calibri"/>
      <family val="2"/>
      <scheme val="minor"/>
    </font>
    <font>
      <sz val="10"/>
      <color rgb="FF00B0F0"/>
      <name val="Sylfaen"/>
      <family val="1"/>
      <charset val="204"/>
    </font>
    <font>
      <b/>
      <sz val="10"/>
      <color rgb="FF00B0F0"/>
      <name val="Sylfaen"/>
      <family val="1"/>
      <charset val="204"/>
    </font>
    <font>
      <sz val="10"/>
      <color theme="1"/>
      <name val="Calibri"/>
      <family val="2"/>
      <charset val="204"/>
      <scheme val="minor"/>
    </font>
    <font>
      <b/>
      <i/>
      <u val="singleAccounting"/>
      <sz val="10"/>
      <color rgb="FFFF0000"/>
      <name val="Sylfaen"/>
      <family val="1"/>
      <charset val="204"/>
    </font>
    <font>
      <u val="singleAccounting"/>
      <sz val="10"/>
      <color theme="1"/>
      <name val="Sylfaen"/>
      <family val="1"/>
      <charset val="204"/>
    </font>
    <font>
      <b/>
      <u val="singleAccounting"/>
      <sz val="10"/>
      <color theme="1"/>
      <name val="Sylfae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43" fontId="49" fillId="0" borderId="0" applyFont="0" applyFill="0" applyBorder="0" applyAlignment="0" applyProtection="0"/>
  </cellStyleXfs>
  <cellXfs count="539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3" fillId="0" borderId="1" xfId="0" applyNumberFormat="1" applyFont="1" applyBorder="1" applyAlignment="1">
      <alignment vertical="center" wrapText="1"/>
    </xf>
    <xf numFmtId="0" fontId="14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0" fillId="0" borderId="1" xfId="0" applyNumberFormat="1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5" fillId="2" borderId="1" xfId="0" applyNumberFormat="1" applyFont="1" applyFill="1" applyBorder="1" applyAlignment="1">
      <alignment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justify" vertical="center"/>
    </xf>
    <xf numFmtId="14" fontId="7" fillId="2" borderId="1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22" fillId="0" borderId="1" xfId="0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 wrapText="1"/>
    </xf>
    <xf numFmtId="14" fontId="22" fillId="0" borderId="1" xfId="0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2" fillId="0" borderId="0" xfId="0" applyNumberFormat="1" applyFont="1" applyAlignment="1">
      <alignment horizontal="left" vertical="center" wrapText="1"/>
    </xf>
    <xf numFmtId="0" fontId="16" fillId="0" borderId="1" xfId="0" applyNumberFormat="1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14" fontId="1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24" fillId="0" borderId="1" xfId="0" applyNumberFormat="1" applyFont="1" applyBorder="1" applyAlignment="1">
      <alignment vertical="center" wrapText="1"/>
    </xf>
    <xf numFmtId="0" fontId="23" fillId="0" borderId="1" xfId="0" applyNumberFormat="1" applyFont="1" applyBorder="1" applyAlignment="1">
      <alignment vertical="center" wrapText="1"/>
    </xf>
    <xf numFmtId="0" fontId="21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16" fontId="13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4" fillId="5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left" vertical="center" wrapText="1"/>
    </xf>
    <xf numFmtId="3" fontId="7" fillId="0" borderId="0" xfId="0" applyNumberFormat="1" applyFont="1" applyBorder="1" applyAlignment="1">
      <alignment horizontal="right" vertical="center" wrapText="1"/>
    </xf>
    <xf numFmtId="0" fontId="11" fillId="6" borderId="0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righ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4" borderId="1" xfId="0" applyNumberFormat="1" applyFont="1" applyFill="1" applyBorder="1" applyAlignment="1">
      <alignment horizontal="center" vertical="center" wrapText="1"/>
    </xf>
    <xf numFmtId="16" fontId="16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/>
    </xf>
    <xf numFmtId="0" fontId="11" fillId="4" borderId="1" xfId="1" applyFont="1" applyFill="1" applyBorder="1" applyAlignment="1">
      <alignment horizontal="center" vertical="center" wrapText="1"/>
    </xf>
    <xf numFmtId="0" fontId="12" fillId="6" borderId="0" xfId="0" applyNumberFormat="1" applyFont="1" applyFill="1" applyAlignment="1">
      <alignment horizontal="center" vertical="center" wrapText="1"/>
    </xf>
    <xf numFmtId="16" fontId="13" fillId="4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16" fontId="13" fillId="5" borderId="1" xfId="0" applyNumberFormat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16" fontId="5" fillId="5" borderId="1" xfId="0" applyNumberFormat="1" applyFont="1" applyFill="1" applyBorder="1" applyAlignment="1">
      <alignment horizontal="center" vertical="center" wrapText="1"/>
    </xf>
    <xf numFmtId="16" fontId="13" fillId="2" borderId="0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9" fillId="5" borderId="1" xfId="1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2" fillId="5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16" fontId="13" fillId="2" borderId="1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/>
    </xf>
    <xf numFmtId="0" fontId="1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3" fontId="5" fillId="2" borderId="1" xfId="1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top" wrapText="1"/>
    </xf>
    <xf numFmtId="3" fontId="31" fillId="2" borderId="7" xfId="0" applyNumberFormat="1" applyFont="1" applyFill="1" applyBorder="1" applyAlignment="1">
      <alignment horizontal="center" vertical="center"/>
    </xf>
    <xf numFmtId="16" fontId="13" fillId="5" borderId="1" xfId="0" applyNumberFormat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0" fontId="13" fillId="7" borderId="1" xfId="0" applyNumberFormat="1" applyFont="1" applyFill="1" applyBorder="1" applyAlignment="1">
      <alignment horizontal="center" vertical="center" wrapText="1"/>
    </xf>
    <xf numFmtId="16" fontId="13" fillId="6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left" vertical="center"/>
    </xf>
    <xf numFmtId="16" fontId="5" fillId="2" borderId="1" xfId="0" applyNumberFormat="1" applyFont="1" applyFill="1" applyBorder="1" applyAlignment="1">
      <alignment horizontal="center" vertical="center" wrapText="1"/>
    </xf>
    <xf numFmtId="16" fontId="5" fillId="2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14" fontId="13" fillId="8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3" fontId="13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5" fillId="0" borderId="1" xfId="1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3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3" fontId="10" fillId="2" borderId="1" xfId="1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8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0" fillId="5" borderId="1" xfId="0" applyFont="1" applyFill="1" applyBorder="1" applyAlignment="1">
      <alignment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/>
    </xf>
    <xf numFmtId="0" fontId="22" fillId="0" borderId="4" xfId="0" applyNumberFormat="1" applyFont="1" applyBorder="1" applyAlignment="1">
      <alignment horizontal="left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22" fillId="0" borderId="4" xfId="0" applyNumberFormat="1" applyFont="1" applyBorder="1" applyAlignment="1">
      <alignment horizontal="left" vertical="center" wrapText="1"/>
    </xf>
    <xf numFmtId="14" fontId="15" fillId="0" borderId="4" xfId="0" applyNumberFormat="1" applyFont="1" applyBorder="1" applyAlignment="1">
      <alignment horizontal="center" vertical="center" wrapText="1"/>
    </xf>
    <xf numFmtId="14" fontId="15" fillId="2" borderId="4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7" fillId="2" borderId="1" xfId="0" applyNumberFormat="1" applyFont="1" applyFill="1" applyBorder="1" applyAlignment="1">
      <alignment horizontal="center" vertical="center" wrapText="1"/>
    </xf>
    <xf numFmtId="0" fontId="42" fillId="2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10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44" fillId="0" borderId="1" xfId="0" applyFont="1" applyFill="1" applyBorder="1" applyAlignment="1">
      <alignment horizontal="center" vertical="center" wrapText="1"/>
    </xf>
    <xf numFmtId="3" fontId="44" fillId="0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3" fontId="44" fillId="2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4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3" fontId="5" fillId="0" borderId="1" xfId="1" applyNumberFormat="1" applyFont="1" applyFill="1" applyBorder="1" applyAlignment="1">
      <alignment horizontal="left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3" fontId="5" fillId="2" borderId="1" xfId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3" fontId="10" fillId="2" borderId="1" xfId="1" applyNumberFormat="1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3" fontId="13" fillId="2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left" vertical="center" wrapText="1"/>
    </xf>
    <xf numFmtId="3" fontId="13" fillId="2" borderId="8" xfId="1" applyNumberFormat="1" applyFont="1" applyFill="1" applyBorder="1" applyAlignment="1">
      <alignment horizontal="center" vertical="center" wrapText="1"/>
    </xf>
    <xf numFmtId="3" fontId="31" fillId="2" borderId="9" xfId="0" applyNumberFormat="1" applyFont="1" applyFill="1" applyBorder="1" applyAlignment="1">
      <alignment horizontal="center" vertical="center"/>
    </xf>
    <xf numFmtId="3" fontId="31" fillId="2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3" fontId="33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 vertical="center" wrapText="1"/>
    </xf>
    <xf numFmtId="1" fontId="47" fillId="0" borderId="1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/>
    </xf>
    <xf numFmtId="3" fontId="13" fillId="5" borderId="1" xfId="1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left" vertical="center"/>
    </xf>
    <xf numFmtId="0" fontId="33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14" fontId="5" fillId="8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42" fillId="0" borderId="1" xfId="0" applyNumberFormat="1" applyFont="1" applyBorder="1" applyAlignment="1">
      <alignment horizontal="center" vertical="center" wrapText="1"/>
    </xf>
    <xf numFmtId="3" fontId="42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3" fontId="42" fillId="0" borderId="1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20" fillId="0" borderId="1" xfId="0" applyNumberFormat="1" applyFont="1" applyBorder="1" applyAlignment="1">
      <alignment horizontal="center" vertical="center" wrapText="1"/>
    </xf>
    <xf numFmtId="0" fontId="33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3" fontId="40" fillId="0" borderId="1" xfId="0" applyNumberFormat="1" applyFont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3" fillId="0" borderId="1" xfId="0" applyNumberFormat="1" applyFont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3" fontId="43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3" fontId="20" fillId="2" borderId="1" xfId="1" applyNumberFormat="1" applyFont="1" applyFill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vertical="center" wrapText="1"/>
    </xf>
    <xf numFmtId="3" fontId="50" fillId="2" borderId="1" xfId="0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47" fillId="2" borderId="1" xfId="0" applyNumberFormat="1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4" fontId="33" fillId="2" borderId="1" xfId="0" applyNumberFormat="1" applyFont="1" applyFill="1" applyBorder="1" applyAlignment="1">
      <alignment horizontal="center" vertical="center" wrapText="1"/>
    </xf>
    <xf numFmtId="14" fontId="44" fillId="2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44" fillId="0" borderId="4" xfId="0" applyFont="1" applyBorder="1" applyAlignment="1">
      <alignment vertical="center" wrapText="1"/>
    </xf>
    <xf numFmtId="0" fontId="11" fillId="2" borderId="4" xfId="1" applyFont="1" applyFill="1" applyBorder="1" applyAlignment="1">
      <alignment vertical="center" wrapText="1"/>
    </xf>
    <xf numFmtId="0" fontId="3" fillId="2" borderId="4" xfId="1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64" fontId="11" fillId="0" borderId="1" xfId="2" applyNumberFormat="1" applyFont="1" applyBorder="1" applyAlignment="1">
      <alignment horizontal="center" vertical="center" wrapText="1"/>
    </xf>
    <xf numFmtId="3" fontId="52" fillId="2" borderId="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3" fontId="2" fillId="5" borderId="0" xfId="0" applyNumberFormat="1" applyFont="1" applyFill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2" fillId="0" borderId="0" xfId="2" applyFont="1" applyAlignment="1">
      <alignment vertical="center" wrapText="1"/>
    </xf>
    <xf numFmtId="43" fontId="2" fillId="5" borderId="0" xfId="2" applyFont="1" applyFill="1" applyAlignment="1">
      <alignment vertical="center" wrapText="1"/>
    </xf>
    <xf numFmtId="43" fontId="2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3" fontId="2" fillId="9" borderId="1" xfId="0" applyNumberFormat="1" applyFont="1" applyFill="1" applyBorder="1" applyAlignment="1">
      <alignment horizontal="center" vertical="center" wrapText="1"/>
    </xf>
    <xf numFmtId="3" fontId="2" fillId="10" borderId="1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3" fontId="53" fillId="0" borderId="0" xfId="0" applyNumberFormat="1" applyFont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43" fontId="55" fillId="0" borderId="0" xfId="0" applyNumberFormat="1" applyFont="1" applyAlignment="1">
      <alignment horizontal="center" vertical="center" wrapText="1"/>
    </xf>
    <xf numFmtId="43" fontId="54" fillId="0" borderId="0" xfId="2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3" fillId="3" borderId="2" xfId="1" applyFont="1" applyFill="1" applyBorder="1" applyAlignment="1">
      <alignment horizontal="center" vertical="center" wrapText="1"/>
    </xf>
    <xf numFmtId="0" fontId="43" fillId="3" borderId="3" xfId="1" applyFont="1" applyFill="1" applyBorder="1" applyAlignment="1">
      <alignment horizontal="center" vertical="center" wrapText="1"/>
    </xf>
    <xf numFmtId="0" fontId="43" fillId="3" borderId="4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40" fillId="2" borderId="3" xfId="0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 wrapText="1"/>
    </xf>
    <xf numFmtId="0" fontId="40" fillId="0" borderId="3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9" fillId="2" borderId="2" xfId="0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1" fillId="0" borderId="4" xfId="0" applyFont="1" applyBorder="1" applyAlignment="1">
      <alignment horizontal="center" vertical="center" wrapText="1"/>
    </xf>
    <xf numFmtId="0" fontId="1" fillId="12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vertical="center" wrapText="1"/>
    </xf>
    <xf numFmtId="3" fontId="2" fillId="12" borderId="1" xfId="0" applyNumberFormat="1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3" fontId="5" fillId="12" borderId="1" xfId="0" applyNumberFormat="1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3" fontId="5" fillId="12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vertical="center" wrapText="1"/>
    </xf>
    <xf numFmtId="3" fontId="17" fillId="12" borderId="1" xfId="0" applyNumberFormat="1" applyFont="1" applyFill="1" applyBorder="1" applyAlignment="1">
      <alignment horizontal="center" vertical="center" wrapText="1"/>
    </xf>
    <xf numFmtId="0" fontId="28" fillId="12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vertical="center" wrapText="1"/>
    </xf>
    <xf numFmtId="3" fontId="33" fillId="12" borderId="1" xfId="0" applyNumberFormat="1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/>
    </xf>
    <xf numFmtId="0" fontId="13" fillId="12" borderId="1" xfId="0" applyNumberFormat="1" applyFont="1" applyFill="1" applyBorder="1" applyAlignment="1">
      <alignment horizontal="center" vertical="center" wrapText="1"/>
    </xf>
    <xf numFmtId="3" fontId="1" fillId="12" borderId="1" xfId="0" applyNumberFormat="1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vertical="center" wrapText="1"/>
    </xf>
    <xf numFmtId="0" fontId="47" fillId="12" borderId="1" xfId="0" applyFont="1" applyFill="1" applyBorder="1" applyAlignment="1">
      <alignment horizontal="center" vertical="center" wrapText="1"/>
    </xf>
    <xf numFmtId="0" fontId="33" fillId="12" borderId="1" xfId="0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 wrapText="1"/>
    </xf>
    <xf numFmtId="0" fontId="5" fillId="12" borderId="1" xfId="0" applyNumberFormat="1" applyFont="1" applyFill="1" applyBorder="1" applyAlignment="1">
      <alignment horizontal="center" vertical="center" wrapText="1"/>
    </xf>
    <xf numFmtId="3" fontId="13" fillId="12" borderId="1" xfId="0" applyNumberFormat="1" applyFont="1" applyFill="1" applyBorder="1" applyAlignment="1">
      <alignment horizontal="center" vertical="center" wrapText="1"/>
    </xf>
    <xf numFmtId="3" fontId="52" fillId="12" borderId="1" xfId="0" applyNumberFormat="1" applyFont="1" applyFill="1" applyBorder="1" applyAlignment="1">
      <alignment horizontal="center" vertical="center"/>
    </xf>
    <xf numFmtId="1" fontId="13" fillId="12" borderId="1" xfId="0" applyNumberFormat="1" applyFont="1" applyFill="1" applyBorder="1" applyAlignment="1">
      <alignment horizontal="center" vertical="center" wrapText="1"/>
    </xf>
    <xf numFmtId="0" fontId="28" fillId="12" borderId="1" xfId="0" applyFont="1" applyFill="1" applyBorder="1" applyAlignment="1">
      <alignment horizontal="center" vertical="center" wrapText="1"/>
    </xf>
    <xf numFmtId="3" fontId="10" fillId="12" borderId="1" xfId="0" applyNumberFormat="1" applyFont="1" applyFill="1" applyBorder="1" applyAlignment="1">
      <alignment horizontal="center" vertical="center" wrapText="1"/>
    </xf>
    <xf numFmtId="0" fontId="34" fillId="12" borderId="1" xfId="0" applyFont="1" applyFill="1" applyBorder="1" applyAlignment="1">
      <alignment horizontal="center" vertical="center" wrapText="1"/>
    </xf>
    <xf numFmtId="0" fontId="12" fillId="12" borderId="4" xfId="0" applyFont="1" applyFill="1" applyBorder="1" applyAlignment="1">
      <alignment vertical="center" wrapText="1"/>
    </xf>
    <xf numFmtId="0" fontId="11" fillId="12" borderId="1" xfId="0" applyFont="1" applyFill="1" applyBorder="1" applyAlignment="1">
      <alignment horizontal="center" vertical="center" wrapText="1"/>
    </xf>
    <xf numFmtId="3" fontId="4" fillId="12" borderId="1" xfId="0" applyNumberFormat="1" applyFont="1" applyFill="1" applyBorder="1" applyAlignment="1">
      <alignment horizontal="center" vertical="center" wrapText="1"/>
    </xf>
    <xf numFmtId="0" fontId="11" fillId="12" borderId="1" xfId="1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0" fillId="11" borderId="11" xfId="0" applyFont="1" applyFill="1" applyBorder="1" applyAlignment="1">
      <alignment horizontal="center" vertical="center" wrapText="1"/>
    </xf>
    <xf numFmtId="0" fontId="10" fillId="11" borderId="6" xfId="0" applyFont="1" applyFill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3"/>
  <sheetViews>
    <sheetView workbookViewId="0">
      <selection activeCell="B52" sqref="B52"/>
    </sheetView>
  </sheetViews>
  <sheetFormatPr defaultRowHeight="15" x14ac:dyDescent="0.25"/>
  <cols>
    <col min="1" max="1" width="2.85546875" style="2" customWidth="1"/>
    <col min="2" max="2" width="29.7109375" style="3" customWidth="1"/>
    <col min="3" max="3" width="35.85546875" style="3" customWidth="1"/>
    <col min="4" max="4" width="11.42578125" style="41" customWidth="1"/>
    <col min="5" max="5" width="14" style="41" customWidth="1"/>
    <col min="6" max="6" width="27.7109375" style="3" customWidth="1"/>
    <col min="7" max="7" width="21.140625" style="70" hidden="1" customWidth="1"/>
    <col min="8" max="8" width="22.140625" style="3" hidden="1" customWidth="1"/>
    <col min="9" max="9" width="27" style="3" customWidth="1"/>
    <col min="10" max="16384" width="9.140625" style="3"/>
  </cols>
  <sheetData>
    <row r="1" spans="1:8" x14ac:dyDescent="0.25">
      <c r="A1" s="413" t="s">
        <v>484</v>
      </c>
      <c r="B1" s="414"/>
      <c r="C1" s="414"/>
      <c r="D1" s="414"/>
      <c r="E1" s="414"/>
      <c r="F1" s="415"/>
      <c r="G1" s="62"/>
    </row>
    <row r="2" spans="1:8" ht="75" x14ac:dyDescent="0.25">
      <c r="A2" s="29" t="s">
        <v>0</v>
      </c>
      <c r="B2" s="120" t="s">
        <v>1</v>
      </c>
      <c r="C2" s="120" t="s">
        <v>315</v>
      </c>
      <c r="D2" s="36" t="s">
        <v>2</v>
      </c>
      <c r="E2" s="36" t="s">
        <v>3</v>
      </c>
      <c r="F2" s="120" t="s">
        <v>4</v>
      </c>
      <c r="G2" s="21"/>
      <c r="H2" s="21"/>
    </row>
    <row r="3" spans="1:8" s="1" customFormat="1" x14ac:dyDescent="0.25">
      <c r="A3" s="29"/>
      <c r="B3" s="120" t="s">
        <v>5</v>
      </c>
      <c r="C3" s="120"/>
      <c r="D3" s="37"/>
      <c r="E3" s="42"/>
      <c r="F3" s="30">
        <v>8</v>
      </c>
      <c r="G3" s="63"/>
      <c r="H3" s="22"/>
    </row>
    <row r="4" spans="1:8" ht="30" x14ac:dyDescent="0.25">
      <c r="A4" s="29"/>
      <c r="B4" s="4" t="s">
        <v>6</v>
      </c>
      <c r="C4" s="29" t="s">
        <v>325</v>
      </c>
      <c r="D4" s="38">
        <v>1</v>
      </c>
      <c r="E4" s="147">
        <v>6250</v>
      </c>
      <c r="F4" s="6" t="s">
        <v>466</v>
      </c>
      <c r="G4" s="63"/>
      <c r="H4" s="4"/>
    </row>
    <row r="5" spans="1:8" ht="30" x14ac:dyDescent="0.25">
      <c r="A5" s="29"/>
      <c r="B5" s="4" t="s">
        <v>7</v>
      </c>
      <c r="C5" s="29" t="s">
        <v>325</v>
      </c>
      <c r="D5" s="38">
        <v>1</v>
      </c>
      <c r="E5" s="147">
        <v>6200</v>
      </c>
      <c r="F5" s="19" t="s">
        <v>344</v>
      </c>
      <c r="G5" s="63"/>
      <c r="H5" s="4"/>
    </row>
    <row r="6" spans="1:8" ht="30" x14ac:dyDescent="0.25">
      <c r="A6" s="29"/>
      <c r="B6" s="4" t="s">
        <v>8</v>
      </c>
      <c r="C6" s="29" t="s">
        <v>325</v>
      </c>
      <c r="D6" s="38">
        <v>1</v>
      </c>
      <c r="E6" s="147">
        <v>6000</v>
      </c>
      <c r="F6" s="19" t="s">
        <v>465</v>
      </c>
      <c r="G6" s="19"/>
      <c r="H6" s="4"/>
    </row>
    <row r="7" spans="1:8" ht="30" x14ac:dyDescent="0.25">
      <c r="A7" s="29"/>
      <c r="B7" s="4" t="s">
        <v>8</v>
      </c>
      <c r="C7" s="29" t="s">
        <v>325</v>
      </c>
      <c r="D7" s="38">
        <v>1</v>
      </c>
      <c r="E7" s="147">
        <v>6000</v>
      </c>
      <c r="F7" s="54" t="s">
        <v>349</v>
      </c>
      <c r="G7" s="63"/>
      <c r="H7" s="4"/>
    </row>
    <row r="8" spans="1:8" ht="30" x14ac:dyDescent="0.25">
      <c r="A8" s="29"/>
      <c r="B8" s="177" t="s">
        <v>8</v>
      </c>
      <c r="C8" s="158" t="s">
        <v>325</v>
      </c>
      <c r="D8" s="2">
        <v>1</v>
      </c>
      <c r="E8" s="159">
        <v>5900</v>
      </c>
      <c r="F8" s="160" t="s">
        <v>359</v>
      </c>
      <c r="G8" s="63"/>
      <c r="H8" s="4"/>
    </row>
    <row r="9" spans="1:8" ht="30" x14ac:dyDescent="0.25">
      <c r="A9" s="29"/>
      <c r="B9" s="4" t="s">
        <v>8</v>
      </c>
      <c r="C9" s="29" t="s">
        <v>325</v>
      </c>
      <c r="D9" s="38">
        <v>1</v>
      </c>
      <c r="E9" s="147">
        <v>5600</v>
      </c>
      <c r="F9" s="16" t="s">
        <v>335</v>
      </c>
      <c r="G9" s="63"/>
      <c r="H9" s="4"/>
    </row>
    <row r="10" spans="1:8" ht="30" x14ac:dyDescent="0.25">
      <c r="A10" s="29"/>
      <c r="B10" s="4" t="s">
        <v>8</v>
      </c>
      <c r="C10" s="29" t="s">
        <v>325</v>
      </c>
      <c r="D10" s="38">
        <v>1</v>
      </c>
      <c r="E10" s="147">
        <v>5600</v>
      </c>
      <c r="F10" s="54" t="s">
        <v>452</v>
      </c>
      <c r="G10" s="63"/>
      <c r="H10" s="4"/>
    </row>
    <row r="11" spans="1:8" ht="30" x14ac:dyDescent="0.25">
      <c r="A11" s="29"/>
      <c r="B11" s="4" t="s">
        <v>8</v>
      </c>
      <c r="C11" s="29" t="s">
        <v>325</v>
      </c>
      <c r="D11" s="38">
        <v>1</v>
      </c>
      <c r="E11" s="159">
        <v>5440</v>
      </c>
      <c r="F11" s="160" t="s">
        <v>360</v>
      </c>
      <c r="G11" s="63"/>
      <c r="H11" s="4"/>
    </row>
    <row r="12" spans="1:8" ht="60" x14ac:dyDescent="0.25">
      <c r="A12" s="29"/>
      <c r="B12" s="15" t="s">
        <v>342</v>
      </c>
      <c r="C12" s="29"/>
      <c r="D12" s="38"/>
      <c r="E12" s="147"/>
      <c r="F12" s="13">
        <v>8</v>
      </c>
      <c r="G12" s="63"/>
      <c r="H12" s="4"/>
    </row>
    <row r="13" spans="1:8" ht="30" x14ac:dyDescent="0.25">
      <c r="A13" s="29"/>
      <c r="B13" s="7" t="s">
        <v>16</v>
      </c>
      <c r="C13" s="131" t="s">
        <v>309</v>
      </c>
      <c r="D13" s="51">
        <v>1</v>
      </c>
      <c r="E13" s="148">
        <v>1600</v>
      </c>
      <c r="F13" s="54" t="s">
        <v>467</v>
      </c>
      <c r="G13" s="63"/>
      <c r="H13" s="4"/>
    </row>
    <row r="14" spans="1:8" ht="30" x14ac:dyDescent="0.25">
      <c r="A14" s="29"/>
      <c r="B14" s="7" t="s">
        <v>346</v>
      </c>
      <c r="C14" s="131" t="s">
        <v>309</v>
      </c>
      <c r="D14" s="51">
        <v>1</v>
      </c>
      <c r="E14" s="148">
        <v>1300</v>
      </c>
      <c r="F14" s="54" t="s">
        <v>345</v>
      </c>
      <c r="G14" s="63"/>
      <c r="H14" s="4"/>
    </row>
    <row r="15" spans="1:8" ht="30" x14ac:dyDescent="0.25">
      <c r="A15" s="29"/>
      <c r="B15" s="7" t="s">
        <v>464</v>
      </c>
      <c r="C15" s="131" t="s">
        <v>309</v>
      </c>
      <c r="D15" s="51"/>
      <c r="E15" s="148">
        <v>1300</v>
      </c>
      <c r="F15" s="52" t="s">
        <v>15</v>
      </c>
      <c r="G15" s="63"/>
      <c r="H15" s="4"/>
    </row>
    <row r="16" spans="1:8" ht="45" x14ac:dyDescent="0.25">
      <c r="A16" s="29"/>
      <c r="B16" s="7" t="s">
        <v>361</v>
      </c>
      <c r="C16" s="131" t="s">
        <v>309</v>
      </c>
      <c r="D16" s="51">
        <v>1</v>
      </c>
      <c r="E16" s="148">
        <v>1300</v>
      </c>
      <c r="F16" s="54" t="s">
        <v>350</v>
      </c>
      <c r="G16" s="63"/>
      <c r="H16" s="4"/>
    </row>
    <row r="17" spans="1:8" ht="30" x14ac:dyDescent="0.25">
      <c r="A17" s="29"/>
      <c r="B17" s="47" t="s">
        <v>364</v>
      </c>
      <c r="C17" s="131" t="s">
        <v>309</v>
      </c>
      <c r="D17" s="51">
        <v>1</v>
      </c>
      <c r="E17" s="39">
        <v>1100</v>
      </c>
      <c r="F17" s="161" t="s">
        <v>362</v>
      </c>
      <c r="G17" s="63"/>
      <c r="H17" s="4"/>
    </row>
    <row r="18" spans="1:8" ht="30" x14ac:dyDescent="0.25">
      <c r="A18" s="29"/>
      <c r="B18" s="47" t="s">
        <v>300</v>
      </c>
      <c r="C18" s="131" t="s">
        <v>309</v>
      </c>
      <c r="D18" s="51"/>
      <c r="E18" s="89">
        <v>1300</v>
      </c>
      <c r="F18" s="52" t="s">
        <v>15</v>
      </c>
      <c r="G18" s="63"/>
      <c r="H18" s="4"/>
    </row>
    <row r="19" spans="1:8" ht="30" x14ac:dyDescent="0.25">
      <c r="A19" s="29"/>
      <c r="B19" s="7" t="s">
        <v>457</v>
      </c>
      <c r="C19" s="131" t="s">
        <v>309</v>
      </c>
      <c r="D19" s="51">
        <v>1</v>
      </c>
      <c r="E19" s="148">
        <v>1300</v>
      </c>
      <c r="F19" s="54" t="s">
        <v>456</v>
      </c>
      <c r="G19" s="63"/>
      <c r="H19" s="4"/>
    </row>
    <row r="20" spans="1:8" ht="30" x14ac:dyDescent="0.25">
      <c r="A20" s="29"/>
      <c r="B20" s="7" t="s">
        <v>365</v>
      </c>
      <c r="C20" s="131" t="s">
        <v>309</v>
      </c>
      <c r="D20" s="51">
        <v>1</v>
      </c>
      <c r="E20" s="39">
        <v>1100</v>
      </c>
      <c r="F20" s="161" t="s">
        <v>363</v>
      </c>
      <c r="G20" s="63"/>
      <c r="H20" s="4"/>
    </row>
    <row r="21" spans="1:8" ht="105" x14ac:dyDescent="0.25">
      <c r="A21" s="29" t="s">
        <v>9</v>
      </c>
      <c r="B21" s="56" t="s">
        <v>366</v>
      </c>
      <c r="C21" s="120"/>
      <c r="D21" s="38"/>
      <c r="E21" s="42"/>
      <c r="F21" s="11">
        <v>22</v>
      </c>
      <c r="G21" s="63"/>
      <c r="H21" s="4"/>
    </row>
    <row r="22" spans="1:8" ht="45" x14ac:dyDescent="0.25">
      <c r="A22" s="29"/>
      <c r="B22" s="4" t="s">
        <v>19</v>
      </c>
      <c r="C22" s="122" t="s">
        <v>307</v>
      </c>
      <c r="D22" s="38">
        <v>1</v>
      </c>
      <c r="E22" s="147">
        <v>4400</v>
      </c>
      <c r="F22" s="47" t="s">
        <v>119</v>
      </c>
      <c r="G22" s="106"/>
      <c r="H22" s="48"/>
    </row>
    <row r="23" spans="1:8" ht="45" x14ac:dyDescent="0.25">
      <c r="A23" s="29"/>
      <c r="B23" s="6" t="s">
        <v>30</v>
      </c>
      <c r="C23" s="162" t="s">
        <v>314</v>
      </c>
      <c r="D23" s="38">
        <v>1</v>
      </c>
      <c r="E23" s="163">
        <v>3600</v>
      </c>
      <c r="F23" s="161" t="s">
        <v>367</v>
      </c>
      <c r="G23" s="106"/>
      <c r="H23" s="48"/>
    </row>
    <row r="24" spans="1:8" ht="60" x14ac:dyDescent="0.25">
      <c r="A24" s="29">
        <v>1</v>
      </c>
      <c r="B24" s="15" t="s">
        <v>291</v>
      </c>
      <c r="C24" s="33"/>
      <c r="D24" s="38"/>
      <c r="E24" s="38"/>
      <c r="F24" s="30">
        <v>8</v>
      </c>
      <c r="G24" s="107"/>
      <c r="H24" s="23"/>
    </row>
    <row r="25" spans="1:8" ht="30" x14ac:dyDescent="0.25">
      <c r="A25" s="29"/>
      <c r="B25" s="4" t="s">
        <v>20</v>
      </c>
      <c r="C25" s="122" t="s">
        <v>308</v>
      </c>
      <c r="D25" s="38">
        <v>1</v>
      </c>
      <c r="E25" s="147">
        <v>2800</v>
      </c>
      <c r="F25" s="54" t="s">
        <v>297</v>
      </c>
      <c r="G25" s="106"/>
      <c r="H25" s="48"/>
    </row>
    <row r="26" spans="1:8" s="55" customFormat="1" ht="30" x14ac:dyDescent="0.25">
      <c r="A26" s="119"/>
      <c r="B26" s="7" t="s">
        <v>10</v>
      </c>
      <c r="C26" s="122" t="s">
        <v>310</v>
      </c>
      <c r="D26" s="51">
        <v>1</v>
      </c>
      <c r="E26" s="148">
        <v>2500</v>
      </c>
      <c r="F26" s="7" t="s">
        <v>13</v>
      </c>
      <c r="G26" s="83"/>
      <c r="H26" s="7"/>
    </row>
    <row r="27" spans="1:8" s="55" customFormat="1" ht="30" x14ac:dyDescent="0.25">
      <c r="A27" s="136"/>
      <c r="B27" s="47" t="s">
        <v>10</v>
      </c>
      <c r="C27" s="162" t="s">
        <v>310</v>
      </c>
      <c r="D27" s="51"/>
      <c r="E27" s="59">
        <v>1700</v>
      </c>
      <c r="F27" s="52" t="s">
        <v>15</v>
      </c>
      <c r="G27" s="83"/>
      <c r="H27" s="7"/>
    </row>
    <row r="28" spans="1:8" s="55" customFormat="1" ht="63.75" x14ac:dyDescent="0.25">
      <c r="A28" s="136"/>
      <c r="B28" s="47" t="s">
        <v>10</v>
      </c>
      <c r="C28" s="162" t="s">
        <v>310</v>
      </c>
      <c r="D28" s="51">
        <v>1</v>
      </c>
      <c r="E28" s="59">
        <v>1300</v>
      </c>
      <c r="F28" s="164" t="s">
        <v>455</v>
      </c>
      <c r="G28" s="83"/>
      <c r="H28" s="7"/>
    </row>
    <row r="29" spans="1:8" s="55" customFormat="1" ht="63.75" x14ac:dyDescent="0.25">
      <c r="A29" s="136"/>
      <c r="B29" s="47" t="s">
        <v>10</v>
      </c>
      <c r="C29" s="123" t="s">
        <v>313</v>
      </c>
      <c r="D29" s="51">
        <v>1</v>
      </c>
      <c r="E29" s="59">
        <v>1100</v>
      </c>
      <c r="F29" s="157" t="s">
        <v>476</v>
      </c>
      <c r="G29" s="83"/>
      <c r="H29" s="7"/>
    </row>
    <row r="30" spans="1:8" s="55" customFormat="1" ht="30" x14ac:dyDescent="0.25">
      <c r="A30" s="136"/>
      <c r="B30" s="47" t="s">
        <v>10</v>
      </c>
      <c r="C30" s="123" t="s">
        <v>313</v>
      </c>
      <c r="D30" s="51">
        <v>1</v>
      </c>
      <c r="E30" s="59">
        <v>1100</v>
      </c>
      <c r="F30" s="165" t="s">
        <v>368</v>
      </c>
      <c r="G30" s="83"/>
      <c r="H30" s="7"/>
    </row>
    <row r="31" spans="1:8" s="55" customFormat="1" ht="30" x14ac:dyDescent="0.25">
      <c r="A31" s="119"/>
      <c r="B31" s="7" t="s">
        <v>11</v>
      </c>
      <c r="C31" s="118" t="s">
        <v>311</v>
      </c>
      <c r="D31" s="51">
        <v>1</v>
      </c>
      <c r="E31" s="148">
        <v>1600</v>
      </c>
      <c r="F31" s="7" t="s">
        <v>12</v>
      </c>
      <c r="G31" s="65"/>
      <c r="H31" s="74"/>
    </row>
    <row r="32" spans="1:8" s="81" customFormat="1" ht="30" x14ac:dyDescent="0.25">
      <c r="A32" s="117"/>
      <c r="B32" s="47" t="s">
        <v>14</v>
      </c>
      <c r="C32" s="122" t="s">
        <v>312</v>
      </c>
      <c r="D32" s="51">
        <v>1</v>
      </c>
      <c r="E32" s="148">
        <v>1300</v>
      </c>
      <c r="F32" s="7" t="s">
        <v>137</v>
      </c>
      <c r="G32" s="106"/>
      <c r="H32" s="105"/>
    </row>
    <row r="33" spans="1:9" s="55" customFormat="1" ht="75" x14ac:dyDescent="0.25">
      <c r="A33" s="119">
        <v>2</v>
      </c>
      <c r="B33" s="15" t="s">
        <v>292</v>
      </c>
      <c r="C33" s="15"/>
      <c r="D33" s="51"/>
      <c r="E33" s="51"/>
      <c r="F33" s="166">
        <v>7</v>
      </c>
      <c r="G33" s="83"/>
      <c r="H33" s="7"/>
    </row>
    <row r="34" spans="1:9" s="55" customFormat="1" ht="30" x14ac:dyDescent="0.25">
      <c r="A34" s="119"/>
      <c r="B34" s="4" t="s">
        <v>20</v>
      </c>
      <c r="C34" s="122" t="s">
        <v>308</v>
      </c>
      <c r="D34" s="38">
        <v>1</v>
      </c>
      <c r="E34" s="34">
        <v>2500</v>
      </c>
      <c r="F34" s="54" t="s">
        <v>369</v>
      </c>
      <c r="G34" s="83"/>
      <c r="H34" s="7"/>
    </row>
    <row r="35" spans="1:9" s="55" customFormat="1" ht="30" x14ac:dyDescent="0.25">
      <c r="A35" s="119"/>
      <c r="B35" s="4" t="s">
        <v>293</v>
      </c>
      <c r="C35" s="122" t="s">
        <v>310</v>
      </c>
      <c r="D35" s="38">
        <v>1</v>
      </c>
      <c r="E35" s="147">
        <v>2100</v>
      </c>
      <c r="F35" s="4" t="s">
        <v>57</v>
      </c>
      <c r="G35" s="83"/>
      <c r="H35" s="7"/>
      <c r="I35" s="2"/>
    </row>
    <row r="36" spans="1:9" s="55" customFormat="1" ht="30" x14ac:dyDescent="0.25">
      <c r="A36" s="119"/>
      <c r="B36" s="4" t="s">
        <v>10</v>
      </c>
      <c r="C36" s="123" t="s">
        <v>313</v>
      </c>
      <c r="D36" s="38">
        <v>1</v>
      </c>
      <c r="E36" s="148">
        <v>1600</v>
      </c>
      <c r="F36" s="4" t="s">
        <v>58</v>
      </c>
      <c r="G36" s="83"/>
      <c r="H36" s="7"/>
    </row>
    <row r="37" spans="1:9" s="55" customFormat="1" ht="30" x14ac:dyDescent="0.25">
      <c r="A37" s="119"/>
      <c r="B37" s="7" t="s">
        <v>10</v>
      </c>
      <c r="C37" s="123" t="s">
        <v>313</v>
      </c>
      <c r="D37" s="51">
        <v>1</v>
      </c>
      <c r="E37" s="148">
        <v>1600</v>
      </c>
      <c r="F37" s="7" t="s">
        <v>59</v>
      </c>
      <c r="G37" s="83"/>
      <c r="H37" s="7"/>
    </row>
    <row r="38" spans="1:9" s="55" customFormat="1" ht="30" x14ac:dyDescent="0.25">
      <c r="A38" s="136"/>
      <c r="B38" s="47" t="s">
        <v>10</v>
      </c>
      <c r="C38" s="167" t="s">
        <v>313</v>
      </c>
      <c r="D38" s="51">
        <v>1</v>
      </c>
      <c r="E38" s="49">
        <v>1200</v>
      </c>
      <c r="F38" s="47" t="s">
        <v>370</v>
      </c>
      <c r="G38" s="83"/>
      <c r="H38" s="7"/>
    </row>
    <row r="39" spans="1:9" s="55" customFormat="1" ht="30" x14ac:dyDescent="0.25">
      <c r="A39" s="119"/>
      <c r="B39" s="4" t="s">
        <v>11</v>
      </c>
      <c r="C39" s="123" t="s">
        <v>311</v>
      </c>
      <c r="D39" s="38">
        <v>1</v>
      </c>
      <c r="E39" s="148">
        <v>1200</v>
      </c>
      <c r="F39" s="4" t="s">
        <v>60</v>
      </c>
      <c r="G39" s="83"/>
      <c r="H39" s="7"/>
    </row>
    <row r="40" spans="1:9" s="55" customFormat="1" ht="30" x14ac:dyDescent="0.25">
      <c r="A40" s="119"/>
      <c r="B40" s="4" t="s">
        <v>11</v>
      </c>
      <c r="C40" s="123" t="s">
        <v>311</v>
      </c>
      <c r="D40" s="38">
        <v>1</v>
      </c>
      <c r="E40" s="148">
        <v>1200</v>
      </c>
      <c r="F40" s="19" t="s">
        <v>140</v>
      </c>
      <c r="G40" s="83"/>
      <c r="H40" s="7"/>
    </row>
    <row r="41" spans="1:9" s="55" customFormat="1" x14ac:dyDescent="0.25">
      <c r="A41" s="136">
        <v>3</v>
      </c>
      <c r="B41" s="13" t="s">
        <v>371</v>
      </c>
      <c r="C41" s="123"/>
      <c r="D41" s="38"/>
      <c r="E41" s="148"/>
      <c r="F41" s="13">
        <v>5</v>
      </c>
      <c r="G41" s="83"/>
      <c r="H41" s="7"/>
    </row>
    <row r="42" spans="1:9" s="55" customFormat="1" ht="30" x14ac:dyDescent="0.25">
      <c r="A42" s="136"/>
      <c r="B42" s="6" t="s">
        <v>20</v>
      </c>
      <c r="C42" s="162" t="s">
        <v>308</v>
      </c>
      <c r="D42" s="38">
        <v>1</v>
      </c>
      <c r="E42" s="49">
        <v>2500</v>
      </c>
      <c r="F42" s="161" t="s">
        <v>372</v>
      </c>
      <c r="G42" s="83"/>
      <c r="H42" s="7"/>
    </row>
    <row r="43" spans="1:9" s="55" customFormat="1" ht="30" x14ac:dyDescent="0.25">
      <c r="A43" s="136"/>
      <c r="B43" s="6" t="s">
        <v>10</v>
      </c>
      <c r="C43" s="162" t="s">
        <v>310</v>
      </c>
      <c r="D43" s="38">
        <v>1</v>
      </c>
      <c r="E43" s="49">
        <v>1300</v>
      </c>
      <c r="F43" s="161" t="s">
        <v>373</v>
      </c>
      <c r="G43" s="83"/>
      <c r="H43" s="7"/>
    </row>
    <row r="44" spans="1:9" s="55" customFormat="1" ht="30" x14ac:dyDescent="0.25">
      <c r="A44" s="136"/>
      <c r="B44" s="6" t="s">
        <v>10</v>
      </c>
      <c r="C44" s="162" t="s">
        <v>310</v>
      </c>
      <c r="D44" s="38">
        <v>1</v>
      </c>
      <c r="E44" s="49">
        <v>1300</v>
      </c>
      <c r="F44" s="161" t="s">
        <v>374</v>
      </c>
      <c r="G44" s="83"/>
      <c r="H44" s="7"/>
    </row>
    <row r="45" spans="1:9" s="55" customFormat="1" ht="30" x14ac:dyDescent="0.25">
      <c r="A45" s="136"/>
      <c r="B45" s="6" t="s">
        <v>10</v>
      </c>
      <c r="C45" s="167" t="s">
        <v>313</v>
      </c>
      <c r="D45" s="38">
        <v>1</v>
      </c>
      <c r="E45" s="49">
        <v>1200</v>
      </c>
      <c r="F45" s="161" t="s">
        <v>375</v>
      </c>
      <c r="G45" s="83"/>
      <c r="H45" s="7"/>
    </row>
    <row r="46" spans="1:9" s="55" customFormat="1" ht="30" x14ac:dyDescent="0.25">
      <c r="A46" s="136"/>
      <c r="B46" s="6" t="s">
        <v>10</v>
      </c>
      <c r="C46" s="167" t="s">
        <v>313</v>
      </c>
      <c r="D46" s="38"/>
      <c r="E46" s="49">
        <v>1200</v>
      </c>
      <c r="F46" s="187" t="s">
        <v>15</v>
      </c>
      <c r="G46" s="83"/>
      <c r="H46" s="7"/>
    </row>
    <row r="47" spans="1:9" ht="60" x14ac:dyDescent="0.25">
      <c r="A47" s="29" t="s">
        <v>17</v>
      </c>
      <c r="B47" s="13" t="s">
        <v>382</v>
      </c>
      <c r="C47" s="13"/>
      <c r="D47" s="38"/>
      <c r="E47" s="42"/>
      <c r="F47" s="11">
        <v>26</v>
      </c>
      <c r="G47" s="63"/>
      <c r="H47" s="4"/>
    </row>
    <row r="48" spans="1:9" ht="45" x14ac:dyDescent="0.25">
      <c r="A48" s="29"/>
      <c r="B48" s="4" t="s">
        <v>19</v>
      </c>
      <c r="C48" s="122" t="s">
        <v>307</v>
      </c>
      <c r="D48" s="38"/>
      <c r="E48" s="147">
        <v>4400</v>
      </c>
      <c r="F48" s="52" t="s">
        <v>15</v>
      </c>
      <c r="G48" s="106"/>
      <c r="H48" s="105"/>
      <c r="I48" s="3" t="s">
        <v>18</v>
      </c>
    </row>
    <row r="49" spans="1:8" ht="45" x14ac:dyDescent="0.25">
      <c r="A49" s="29">
        <v>1</v>
      </c>
      <c r="B49" s="120" t="s">
        <v>120</v>
      </c>
      <c r="C49" s="21"/>
      <c r="D49" s="38"/>
      <c r="E49" s="42"/>
      <c r="F49" s="13">
        <v>3</v>
      </c>
      <c r="G49" s="63"/>
      <c r="H49" s="4"/>
    </row>
    <row r="50" spans="1:8" ht="30" x14ac:dyDescent="0.25">
      <c r="A50" s="29"/>
      <c r="B50" s="4" t="s">
        <v>20</v>
      </c>
      <c r="C50" s="122" t="s">
        <v>308</v>
      </c>
      <c r="D50" s="38">
        <v>1</v>
      </c>
      <c r="E50" s="147">
        <v>3100</v>
      </c>
      <c r="F50" s="6" t="s">
        <v>109</v>
      </c>
      <c r="G50" s="66"/>
      <c r="H50" s="4"/>
    </row>
    <row r="51" spans="1:8" ht="30" x14ac:dyDescent="0.25">
      <c r="A51" s="29"/>
      <c r="B51" s="4" t="s">
        <v>10</v>
      </c>
      <c r="C51" s="123" t="s">
        <v>313</v>
      </c>
      <c r="D51" s="38">
        <v>1</v>
      </c>
      <c r="E51" s="147">
        <v>1600</v>
      </c>
      <c r="F51" s="6" t="s">
        <v>114</v>
      </c>
      <c r="G51" s="63"/>
      <c r="H51" s="4"/>
    </row>
    <row r="52" spans="1:8" ht="30" x14ac:dyDescent="0.25">
      <c r="A52" s="29"/>
      <c r="B52" s="6" t="s">
        <v>10</v>
      </c>
      <c r="C52" s="167" t="s">
        <v>313</v>
      </c>
      <c r="D52" s="38">
        <v>1</v>
      </c>
      <c r="E52" s="34">
        <v>1200</v>
      </c>
      <c r="F52" s="6" t="s">
        <v>376</v>
      </c>
      <c r="G52" s="66"/>
      <c r="H52" s="4"/>
    </row>
    <row r="53" spans="1:8" ht="60" x14ac:dyDescent="0.25">
      <c r="A53" s="29">
        <v>2</v>
      </c>
      <c r="B53" s="120" t="s">
        <v>121</v>
      </c>
      <c r="C53" s="21"/>
      <c r="D53" s="38"/>
      <c r="E53" s="42"/>
      <c r="F53" s="13">
        <v>22</v>
      </c>
      <c r="G53" s="63"/>
      <c r="H53" s="4"/>
    </row>
    <row r="54" spans="1:8" ht="30" x14ac:dyDescent="0.25">
      <c r="A54" s="29"/>
      <c r="B54" s="4" t="s">
        <v>20</v>
      </c>
      <c r="C54" s="122" t="s">
        <v>308</v>
      </c>
      <c r="D54" s="38">
        <v>1</v>
      </c>
      <c r="E54" s="147">
        <v>3100</v>
      </c>
      <c r="F54" s="6" t="s">
        <v>111</v>
      </c>
      <c r="G54" s="66"/>
      <c r="H54" s="4"/>
    </row>
    <row r="55" spans="1:8" ht="30" x14ac:dyDescent="0.25">
      <c r="A55" s="29"/>
      <c r="B55" s="6" t="s">
        <v>10</v>
      </c>
      <c r="C55" s="162" t="s">
        <v>310</v>
      </c>
      <c r="D55" s="38">
        <v>1</v>
      </c>
      <c r="E55" s="49">
        <v>1700</v>
      </c>
      <c r="F55" s="161" t="s">
        <v>377</v>
      </c>
      <c r="G55" s="66"/>
      <c r="H55" s="4"/>
    </row>
    <row r="56" spans="1:8" ht="30" x14ac:dyDescent="0.25">
      <c r="A56" s="29"/>
      <c r="B56" s="4" t="s">
        <v>10</v>
      </c>
      <c r="C56" s="123" t="s">
        <v>313</v>
      </c>
      <c r="D56" s="38">
        <v>1</v>
      </c>
      <c r="E56" s="147">
        <v>1400</v>
      </c>
      <c r="F56" s="6" t="s">
        <v>190</v>
      </c>
      <c r="G56" s="67"/>
      <c r="H56" s="25"/>
    </row>
    <row r="57" spans="1:8" ht="30" x14ac:dyDescent="0.25">
      <c r="A57" s="29"/>
      <c r="B57" s="4" t="s">
        <v>10</v>
      </c>
      <c r="C57" s="123" t="s">
        <v>313</v>
      </c>
      <c r="D57" s="38">
        <v>1</v>
      </c>
      <c r="E57" s="147">
        <v>1400</v>
      </c>
      <c r="F57" s="16" t="s">
        <v>112</v>
      </c>
      <c r="G57" s="66"/>
      <c r="H57" s="4"/>
    </row>
    <row r="58" spans="1:8" ht="30" x14ac:dyDescent="0.25">
      <c r="A58" s="29"/>
      <c r="B58" s="6" t="s">
        <v>10</v>
      </c>
      <c r="C58" s="167" t="s">
        <v>313</v>
      </c>
      <c r="D58" s="38">
        <v>1</v>
      </c>
      <c r="E58" s="34">
        <v>1200</v>
      </c>
      <c r="F58" s="168" t="s">
        <v>378</v>
      </c>
      <c r="G58" s="66"/>
      <c r="H58" s="4"/>
    </row>
    <row r="59" spans="1:8" ht="30" x14ac:dyDescent="0.25">
      <c r="A59" s="29"/>
      <c r="B59" s="47" t="s">
        <v>10</v>
      </c>
      <c r="C59" s="130" t="s">
        <v>313</v>
      </c>
      <c r="D59" s="38">
        <v>1</v>
      </c>
      <c r="E59" s="49">
        <v>1000</v>
      </c>
      <c r="F59" s="168" t="s">
        <v>379</v>
      </c>
      <c r="G59" s="66"/>
      <c r="H59" s="4"/>
    </row>
    <row r="60" spans="1:8" ht="30" x14ac:dyDescent="0.25">
      <c r="A60" s="29"/>
      <c r="B60" s="4" t="s">
        <v>11</v>
      </c>
      <c r="C60" s="123" t="s">
        <v>311</v>
      </c>
      <c r="D60" s="38">
        <v>1</v>
      </c>
      <c r="E60" s="148">
        <v>1200</v>
      </c>
      <c r="F60" s="4" t="s">
        <v>21</v>
      </c>
      <c r="G60" s="66"/>
      <c r="H60" s="4"/>
    </row>
    <row r="61" spans="1:8" s="55" customFormat="1" ht="30" x14ac:dyDescent="0.25">
      <c r="A61" s="119"/>
      <c r="B61" s="7" t="s">
        <v>11</v>
      </c>
      <c r="C61" s="123" t="s">
        <v>311</v>
      </c>
      <c r="D61" s="38">
        <v>1</v>
      </c>
      <c r="E61" s="148">
        <v>1200</v>
      </c>
      <c r="F61" s="54" t="s">
        <v>189</v>
      </c>
      <c r="G61" s="61"/>
      <c r="H61" s="54"/>
    </row>
    <row r="62" spans="1:8" s="55" customFormat="1" ht="30" x14ac:dyDescent="0.25">
      <c r="A62" s="136"/>
      <c r="B62" s="47" t="s">
        <v>11</v>
      </c>
      <c r="C62" s="167" t="s">
        <v>311</v>
      </c>
      <c r="D62" s="38">
        <v>1</v>
      </c>
      <c r="E62" s="49">
        <v>900</v>
      </c>
      <c r="F62" s="161" t="s">
        <v>380</v>
      </c>
      <c r="G62" s="61"/>
      <c r="H62" s="54"/>
    </row>
    <row r="63" spans="1:8" s="55" customFormat="1" ht="30" x14ac:dyDescent="0.25">
      <c r="A63" s="136"/>
      <c r="B63" s="47" t="s">
        <v>11</v>
      </c>
      <c r="C63" s="167" t="s">
        <v>311</v>
      </c>
      <c r="D63" s="38">
        <v>1</v>
      </c>
      <c r="E63" s="49">
        <v>900</v>
      </c>
      <c r="F63" s="161" t="s">
        <v>381</v>
      </c>
      <c r="G63" s="61"/>
      <c r="H63" s="54"/>
    </row>
    <row r="64" spans="1:8" ht="30" x14ac:dyDescent="0.25">
      <c r="A64" s="29"/>
      <c r="B64" s="4" t="s">
        <v>14</v>
      </c>
      <c r="C64" s="122" t="s">
        <v>312</v>
      </c>
      <c r="D64" s="38">
        <v>1</v>
      </c>
      <c r="E64" s="151">
        <v>1000</v>
      </c>
      <c r="F64" s="4" t="s">
        <v>477</v>
      </c>
      <c r="G64" s="66"/>
      <c r="H64" s="4"/>
    </row>
    <row r="65" spans="1:8" ht="30" x14ac:dyDescent="0.25">
      <c r="A65" s="29"/>
      <c r="B65" s="4" t="s">
        <v>14</v>
      </c>
      <c r="C65" s="122" t="s">
        <v>312</v>
      </c>
      <c r="D65" s="38">
        <v>1</v>
      </c>
      <c r="E65" s="151">
        <v>1000</v>
      </c>
      <c r="F65" s="4" t="s">
        <v>22</v>
      </c>
      <c r="G65" s="66"/>
      <c r="H65" s="4"/>
    </row>
    <row r="66" spans="1:8" ht="30" x14ac:dyDescent="0.25">
      <c r="A66" s="29"/>
      <c r="B66" s="4" t="s">
        <v>14</v>
      </c>
      <c r="C66" s="122" t="s">
        <v>312</v>
      </c>
      <c r="D66" s="38">
        <v>1</v>
      </c>
      <c r="E66" s="151">
        <v>1000</v>
      </c>
      <c r="F66" s="4" t="s">
        <v>23</v>
      </c>
      <c r="G66" s="66"/>
      <c r="H66" s="4"/>
    </row>
    <row r="67" spans="1:8" ht="30" x14ac:dyDescent="0.25">
      <c r="A67" s="29"/>
      <c r="B67" s="4" t="s">
        <v>14</v>
      </c>
      <c r="C67" s="122" t="s">
        <v>312</v>
      </c>
      <c r="D67" s="38">
        <v>1</v>
      </c>
      <c r="E67" s="38">
        <v>900</v>
      </c>
      <c r="F67" s="4" t="s">
        <v>24</v>
      </c>
      <c r="G67" s="66"/>
      <c r="H67" s="4"/>
    </row>
    <row r="68" spans="1:8" ht="30" x14ac:dyDescent="0.25">
      <c r="A68" s="29"/>
      <c r="B68" s="4" t="s">
        <v>14</v>
      </c>
      <c r="C68" s="122" t="s">
        <v>312</v>
      </c>
      <c r="D68" s="38">
        <v>1</v>
      </c>
      <c r="E68" s="38">
        <v>900</v>
      </c>
      <c r="F68" s="4" t="s">
        <v>25</v>
      </c>
      <c r="G68" s="66"/>
      <c r="H68" s="4"/>
    </row>
    <row r="69" spans="1:8" ht="30" x14ac:dyDescent="0.25">
      <c r="A69" s="29"/>
      <c r="B69" s="4" t="s">
        <v>14</v>
      </c>
      <c r="C69" s="122" t="s">
        <v>312</v>
      </c>
      <c r="D69" s="38">
        <v>1</v>
      </c>
      <c r="E69" s="38">
        <v>900</v>
      </c>
      <c r="F69" s="4" t="s">
        <v>26</v>
      </c>
      <c r="G69" s="66"/>
      <c r="H69" s="4"/>
    </row>
    <row r="70" spans="1:8" ht="30" x14ac:dyDescent="0.25">
      <c r="A70" s="29"/>
      <c r="B70" s="4" t="s">
        <v>14</v>
      </c>
      <c r="C70" s="122" t="s">
        <v>312</v>
      </c>
      <c r="D70" s="38">
        <v>1</v>
      </c>
      <c r="E70" s="38">
        <v>900</v>
      </c>
      <c r="F70" s="4" t="s">
        <v>27</v>
      </c>
      <c r="G70" s="66"/>
      <c r="H70" s="4"/>
    </row>
    <row r="71" spans="1:8" ht="30" x14ac:dyDescent="0.25">
      <c r="A71" s="29"/>
      <c r="B71" s="4" t="s">
        <v>14</v>
      </c>
      <c r="C71" s="122" t="s">
        <v>312</v>
      </c>
      <c r="D71" s="38">
        <v>1</v>
      </c>
      <c r="E71" s="38">
        <v>900</v>
      </c>
      <c r="F71" s="4" t="s">
        <v>28</v>
      </c>
      <c r="G71" s="66"/>
      <c r="H71" s="4"/>
    </row>
    <row r="72" spans="1:8" ht="60" x14ac:dyDescent="0.25">
      <c r="A72" s="29"/>
      <c r="B72" s="4" t="s">
        <v>14</v>
      </c>
      <c r="C72" s="122" t="s">
        <v>312</v>
      </c>
      <c r="D72" s="38">
        <v>1</v>
      </c>
      <c r="E72" s="151">
        <v>1150</v>
      </c>
      <c r="F72" s="54" t="s">
        <v>454</v>
      </c>
      <c r="G72" s="72"/>
      <c r="H72" s="26"/>
    </row>
    <row r="73" spans="1:8" ht="30" x14ac:dyDescent="0.25">
      <c r="A73" s="29"/>
      <c r="B73" s="4" t="s">
        <v>14</v>
      </c>
      <c r="C73" s="122" t="s">
        <v>312</v>
      </c>
      <c r="D73" s="38">
        <v>1</v>
      </c>
      <c r="E73" s="151">
        <v>1000</v>
      </c>
      <c r="F73" s="6" t="s">
        <v>113</v>
      </c>
      <c r="G73" s="66"/>
      <c r="H73" s="4"/>
    </row>
    <row r="74" spans="1:8" ht="30" x14ac:dyDescent="0.25">
      <c r="A74" s="29"/>
      <c r="B74" s="4" t="s">
        <v>14</v>
      </c>
      <c r="C74" s="122" t="s">
        <v>312</v>
      </c>
      <c r="D74" s="38">
        <v>1</v>
      </c>
      <c r="E74" s="151">
        <v>1000</v>
      </c>
      <c r="F74" s="47" t="s">
        <v>117</v>
      </c>
      <c r="G74" s="67"/>
      <c r="H74" s="48"/>
    </row>
    <row r="75" spans="1:8" ht="30" x14ac:dyDescent="0.25">
      <c r="A75" s="29"/>
      <c r="B75" s="4" t="s">
        <v>14</v>
      </c>
      <c r="C75" s="122" t="s">
        <v>312</v>
      </c>
      <c r="D75" s="38">
        <v>1</v>
      </c>
      <c r="E75" s="151">
        <v>1000</v>
      </c>
      <c r="F75" s="54" t="s">
        <v>306</v>
      </c>
      <c r="G75" s="72"/>
      <c r="H75" s="71"/>
    </row>
    <row r="76" spans="1:8" ht="30" x14ac:dyDescent="0.25">
      <c r="A76" s="29" t="s">
        <v>29</v>
      </c>
      <c r="B76" s="120" t="s">
        <v>383</v>
      </c>
      <c r="C76" s="120"/>
      <c r="D76" s="38"/>
      <c r="E76" s="42"/>
      <c r="F76" s="11">
        <v>16</v>
      </c>
      <c r="G76" s="63"/>
      <c r="H76" s="4"/>
    </row>
    <row r="77" spans="1:8" ht="45" x14ac:dyDescent="0.25">
      <c r="A77" s="29"/>
      <c r="B77" s="4" t="s">
        <v>19</v>
      </c>
      <c r="C77" s="122" t="s">
        <v>307</v>
      </c>
      <c r="D77" s="38">
        <v>1</v>
      </c>
      <c r="E77" s="147">
        <v>4400</v>
      </c>
      <c r="F77" s="57" t="s">
        <v>99</v>
      </c>
      <c r="G77" s="63"/>
      <c r="H77" s="23"/>
    </row>
    <row r="78" spans="1:8" ht="45" x14ac:dyDescent="0.25">
      <c r="A78" s="29"/>
      <c r="B78" s="6" t="s">
        <v>30</v>
      </c>
      <c r="C78" s="162" t="s">
        <v>314</v>
      </c>
      <c r="D78" s="38">
        <v>1</v>
      </c>
      <c r="E78" s="49">
        <v>4000</v>
      </c>
      <c r="F78" s="161" t="s">
        <v>384</v>
      </c>
      <c r="G78" s="63"/>
      <c r="H78" s="23"/>
    </row>
    <row r="79" spans="1:8" ht="45" x14ac:dyDescent="0.25">
      <c r="A79" s="29"/>
      <c r="B79" s="4" t="s">
        <v>30</v>
      </c>
      <c r="C79" s="122" t="s">
        <v>314</v>
      </c>
      <c r="D79" s="38">
        <v>1</v>
      </c>
      <c r="E79" s="151">
        <v>3600</v>
      </c>
      <c r="F79" s="4" t="s">
        <v>142</v>
      </c>
      <c r="G79" s="67"/>
      <c r="H79" s="48"/>
    </row>
    <row r="80" spans="1:8" ht="45" x14ac:dyDescent="0.25">
      <c r="A80" s="29"/>
      <c r="B80" s="6" t="s">
        <v>30</v>
      </c>
      <c r="C80" s="162" t="s">
        <v>314</v>
      </c>
      <c r="D80" s="38">
        <v>1</v>
      </c>
      <c r="E80" s="34">
        <v>2800</v>
      </c>
      <c r="F80" s="6" t="s">
        <v>385</v>
      </c>
      <c r="G80" s="67"/>
      <c r="H80" s="48"/>
    </row>
    <row r="81" spans="1:8" ht="30" x14ac:dyDescent="0.25">
      <c r="A81" s="29">
        <v>1</v>
      </c>
      <c r="B81" s="120" t="s">
        <v>31</v>
      </c>
      <c r="C81" s="21"/>
      <c r="D81" s="38"/>
      <c r="E81" s="224"/>
      <c r="F81" s="11">
        <v>8</v>
      </c>
      <c r="G81" s="225"/>
      <c r="H81" s="4"/>
    </row>
    <row r="82" spans="1:8" ht="30" x14ac:dyDescent="0.25">
      <c r="A82" s="29"/>
      <c r="B82" s="4" t="s">
        <v>20</v>
      </c>
      <c r="C82" s="122" t="s">
        <v>308</v>
      </c>
      <c r="D82" s="38">
        <v>1</v>
      </c>
      <c r="E82" s="151">
        <v>2800</v>
      </c>
      <c r="F82" s="54" t="s">
        <v>228</v>
      </c>
      <c r="G82" s="63"/>
      <c r="H82" s="4"/>
    </row>
    <row r="83" spans="1:8" ht="30" x14ac:dyDescent="0.25">
      <c r="A83" s="29"/>
      <c r="B83" s="6" t="s">
        <v>387</v>
      </c>
      <c r="C83" s="162" t="s">
        <v>310</v>
      </c>
      <c r="D83" s="38">
        <v>1</v>
      </c>
      <c r="E83" s="49">
        <v>2500</v>
      </c>
      <c r="F83" s="161" t="s">
        <v>431</v>
      </c>
      <c r="G83" s="63"/>
      <c r="H83" s="4"/>
    </row>
    <row r="84" spans="1:8" ht="30" x14ac:dyDescent="0.25">
      <c r="A84" s="29"/>
      <c r="B84" s="6" t="s">
        <v>387</v>
      </c>
      <c r="C84" s="162" t="s">
        <v>310</v>
      </c>
      <c r="D84" s="38">
        <v>1</v>
      </c>
      <c r="E84" s="49">
        <v>2500</v>
      </c>
      <c r="F84" s="164" t="s">
        <v>386</v>
      </c>
      <c r="G84" s="63"/>
      <c r="H84" s="4"/>
    </row>
    <row r="85" spans="1:8" ht="30" x14ac:dyDescent="0.25">
      <c r="A85" s="29"/>
      <c r="B85" s="47" t="s">
        <v>387</v>
      </c>
      <c r="C85" s="162" t="s">
        <v>310</v>
      </c>
      <c r="D85" s="38">
        <v>1</v>
      </c>
      <c r="E85" s="49">
        <v>2100</v>
      </c>
      <c r="F85" s="164" t="s">
        <v>432</v>
      </c>
      <c r="G85" s="63"/>
      <c r="H85" s="4"/>
    </row>
    <row r="86" spans="1:8" ht="30" x14ac:dyDescent="0.25">
      <c r="A86" s="29"/>
      <c r="B86" s="4" t="s">
        <v>221</v>
      </c>
      <c r="C86" s="123" t="s">
        <v>313</v>
      </c>
      <c r="D86" s="38">
        <v>1</v>
      </c>
      <c r="E86" s="151">
        <v>1600</v>
      </c>
      <c r="F86" s="43" t="s">
        <v>188</v>
      </c>
      <c r="G86" s="72"/>
      <c r="H86" s="45"/>
    </row>
    <row r="87" spans="1:8" ht="30" x14ac:dyDescent="0.25">
      <c r="A87" s="29"/>
      <c r="B87" s="6" t="s">
        <v>387</v>
      </c>
      <c r="C87" s="167" t="s">
        <v>313</v>
      </c>
      <c r="D87" s="38">
        <v>1</v>
      </c>
      <c r="E87" s="49">
        <v>1100</v>
      </c>
      <c r="F87" s="161" t="s">
        <v>388</v>
      </c>
      <c r="G87" s="72"/>
      <c r="H87" s="45"/>
    </row>
    <row r="88" spans="1:8" ht="30" x14ac:dyDescent="0.25">
      <c r="A88" s="29"/>
      <c r="B88" s="6" t="s">
        <v>387</v>
      </c>
      <c r="C88" s="167" t="s">
        <v>313</v>
      </c>
      <c r="D88" s="38">
        <v>1</v>
      </c>
      <c r="E88" s="49">
        <v>1600</v>
      </c>
      <c r="F88" s="161" t="s">
        <v>389</v>
      </c>
      <c r="G88" s="72"/>
      <c r="H88" s="45"/>
    </row>
    <row r="89" spans="1:8" ht="30" x14ac:dyDescent="0.25">
      <c r="A89" s="29"/>
      <c r="B89" s="4" t="s">
        <v>11</v>
      </c>
      <c r="C89" s="123" t="s">
        <v>311</v>
      </c>
      <c r="D89" s="38">
        <v>1</v>
      </c>
      <c r="E89" s="151">
        <v>1400</v>
      </c>
      <c r="F89" s="4" t="s">
        <v>143</v>
      </c>
      <c r="G89" s="66"/>
      <c r="H89" s="4"/>
    </row>
    <row r="90" spans="1:8" ht="30" x14ac:dyDescent="0.25">
      <c r="A90" s="29">
        <v>2</v>
      </c>
      <c r="B90" s="120" t="s">
        <v>32</v>
      </c>
      <c r="C90" s="21"/>
      <c r="D90" s="38"/>
      <c r="E90" s="42"/>
      <c r="F90" s="139">
        <v>4</v>
      </c>
      <c r="G90" s="63"/>
      <c r="H90" s="4"/>
    </row>
    <row r="91" spans="1:8" ht="30" x14ac:dyDescent="0.25">
      <c r="A91" s="29"/>
      <c r="B91" s="4" t="s">
        <v>20</v>
      </c>
      <c r="C91" s="122" t="s">
        <v>308</v>
      </c>
      <c r="D91" s="38">
        <v>1</v>
      </c>
      <c r="E91" s="151">
        <v>2800</v>
      </c>
      <c r="F91" s="6" t="s">
        <v>175</v>
      </c>
      <c r="G91" s="63"/>
      <c r="H91" s="4"/>
    </row>
    <row r="92" spans="1:8" ht="30" x14ac:dyDescent="0.25">
      <c r="A92" s="29"/>
      <c r="B92" s="4" t="s">
        <v>222</v>
      </c>
      <c r="C92" s="123" t="s">
        <v>313</v>
      </c>
      <c r="D92" s="38">
        <v>1</v>
      </c>
      <c r="E92" s="151">
        <v>1600</v>
      </c>
      <c r="F92" s="4" t="s">
        <v>144</v>
      </c>
      <c r="G92" s="66"/>
      <c r="H92" s="4"/>
    </row>
    <row r="93" spans="1:8" ht="30" x14ac:dyDescent="0.25">
      <c r="A93" s="29"/>
      <c r="B93" s="4" t="s">
        <v>11</v>
      </c>
      <c r="C93" s="123" t="s">
        <v>311</v>
      </c>
      <c r="D93" s="38">
        <v>1</v>
      </c>
      <c r="E93" s="151">
        <v>1400</v>
      </c>
      <c r="F93" s="4" t="s">
        <v>272</v>
      </c>
      <c r="G93" s="16"/>
      <c r="H93" s="72"/>
    </row>
    <row r="94" spans="1:8" ht="30" x14ac:dyDescent="0.25">
      <c r="A94" s="29"/>
      <c r="B94" s="4" t="s">
        <v>11</v>
      </c>
      <c r="C94" s="123" t="s">
        <v>311</v>
      </c>
      <c r="D94" s="38"/>
      <c r="E94" s="151">
        <v>1000</v>
      </c>
      <c r="F94" s="52" t="s">
        <v>15</v>
      </c>
      <c r="G94" s="67"/>
      <c r="H94" s="53"/>
    </row>
    <row r="95" spans="1:8" x14ac:dyDescent="0.25">
      <c r="A95" s="29"/>
      <c r="B95" s="4"/>
      <c r="C95" s="123"/>
      <c r="D95" s="38"/>
      <c r="E95" s="151"/>
      <c r="F95" s="52"/>
      <c r="G95" s="67"/>
      <c r="H95" s="53"/>
    </row>
    <row r="96" spans="1:8" ht="30" x14ac:dyDescent="0.25">
      <c r="A96" s="29" t="s">
        <v>33</v>
      </c>
      <c r="B96" s="120" t="s">
        <v>34</v>
      </c>
      <c r="C96" s="120"/>
      <c r="D96" s="38"/>
      <c r="E96" s="224"/>
      <c r="F96" s="13">
        <v>33</v>
      </c>
      <c r="G96" s="68"/>
      <c r="H96" s="4"/>
    </row>
    <row r="97" spans="1:9" ht="45" x14ac:dyDescent="0.25">
      <c r="A97" s="29"/>
      <c r="B97" s="4" t="s">
        <v>19</v>
      </c>
      <c r="C97" s="122" t="s">
        <v>307</v>
      </c>
      <c r="D97" s="38">
        <v>1</v>
      </c>
      <c r="E97" s="147">
        <v>4400</v>
      </c>
      <c r="F97" s="16" t="s">
        <v>176</v>
      </c>
      <c r="G97" s="67"/>
      <c r="H97" s="71"/>
      <c r="I97" s="2"/>
    </row>
    <row r="98" spans="1:9" ht="45" x14ac:dyDescent="0.25">
      <c r="A98" s="29"/>
      <c r="B98" s="4" t="s">
        <v>30</v>
      </c>
      <c r="C98" s="122" t="s">
        <v>314</v>
      </c>
      <c r="D98" s="38">
        <v>1</v>
      </c>
      <c r="E98" s="151">
        <v>3600</v>
      </c>
      <c r="F98" s="6" t="s">
        <v>101</v>
      </c>
      <c r="G98" s="66"/>
      <c r="H98" s="4"/>
    </row>
    <row r="99" spans="1:9" ht="30" x14ac:dyDescent="0.25">
      <c r="A99" s="29">
        <v>1</v>
      </c>
      <c r="B99" s="120" t="s">
        <v>38</v>
      </c>
      <c r="C99" s="21"/>
      <c r="D99" s="38"/>
      <c r="E99" s="42"/>
      <c r="F99" s="13">
        <v>16</v>
      </c>
      <c r="G99" s="63"/>
      <c r="H99" s="4"/>
    </row>
    <row r="100" spans="1:9" ht="30" x14ac:dyDescent="0.25">
      <c r="A100" s="29"/>
      <c r="B100" s="4" t="s">
        <v>20</v>
      </c>
      <c r="C100" s="122" t="s">
        <v>308</v>
      </c>
      <c r="D100" s="38">
        <v>1</v>
      </c>
      <c r="E100" s="151">
        <v>2800</v>
      </c>
      <c r="F100" s="4" t="s">
        <v>39</v>
      </c>
      <c r="G100" s="66"/>
      <c r="H100" s="4"/>
    </row>
    <row r="101" spans="1:9" ht="30" x14ac:dyDescent="0.25">
      <c r="A101" s="29"/>
      <c r="B101" s="4" t="s">
        <v>10</v>
      </c>
      <c r="C101" s="123" t="s">
        <v>313</v>
      </c>
      <c r="D101" s="38">
        <v>1</v>
      </c>
      <c r="E101" s="151">
        <v>1400</v>
      </c>
      <c r="F101" s="4" t="s">
        <v>184</v>
      </c>
      <c r="G101" s="63"/>
      <c r="H101" s="4"/>
    </row>
    <row r="102" spans="1:9" ht="30" x14ac:dyDescent="0.25">
      <c r="A102" s="29"/>
      <c r="B102" s="4" t="s">
        <v>10</v>
      </c>
      <c r="C102" s="123" t="s">
        <v>313</v>
      </c>
      <c r="D102" s="38">
        <v>1</v>
      </c>
      <c r="E102" s="151">
        <v>1400</v>
      </c>
      <c r="F102" s="4" t="s">
        <v>43</v>
      </c>
      <c r="G102" s="66"/>
      <c r="H102" s="4"/>
    </row>
    <row r="103" spans="1:9" ht="30" x14ac:dyDescent="0.25">
      <c r="A103" s="29"/>
      <c r="B103" s="4" t="s">
        <v>10</v>
      </c>
      <c r="C103" s="123" t="s">
        <v>313</v>
      </c>
      <c r="D103" s="38">
        <v>1</v>
      </c>
      <c r="E103" s="151">
        <v>1300</v>
      </c>
      <c r="F103" s="4" t="s">
        <v>145</v>
      </c>
      <c r="G103" s="66"/>
      <c r="H103" s="4"/>
    </row>
    <row r="104" spans="1:9" ht="30" x14ac:dyDescent="0.25">
      <c r="A104" s="29"/>
      <c r="B104" s="4" t="s">
        <v>10</v>
      </c>
      <c r="C104" s="123" t="s">
        <v>313</v>
      </c>
      <c r="D104" s="38">
        <v>1</v>
      </c>
      <c r="E104" s="151">
        <v>1300</v>
      </c>
      <c r="F104" s="4" t="s">
        <v>40</v>
      </c>
      <c r="G104" s="63"/>
      <c r="H104" s="4"/>
    </row>
    <row r="105" spans="1:9" ht="30" x14ac:dyDescent="0.25">
      <c r="A105" s="29"/>
      <c r="B105" s="6" t="s">
        <v>10</v>
      </c>
      <c r="C105" s="167" t="s">
        <v>313</v>
      </c>
      <c r="D105" s="38">
        <v>1</v>
      </c>
      <c r="E105" s="34">
        <v>1100</v>
      </c>
      <c r="F105" s="168" t="s">
        <v>390</v>
      </c>
      <c r="G105" s="63"/>
      <c r="H105" s="4"/>
    </row>
    <row r="106" spans="1:9" ht="30" x14ac:dyDescent="0.25">
      <c r="A106" s="29"/>
      <c r="B106" s="4" t="s">
        <v>11</v>
      </c>
      <c r="C106" s="123" t="s">
        <v>311</v>
      </c>
      <c r="D106" s="38">
        <v>1</v>
      </c>
      <c r="E106" s="151">
        <v>1200</v>
      </c>
      <c r="F106" s="4" t="s">
        <v>41</v>
      </c>
      <c r="G106" s="63"/>
      <c r="H106" s="4"/>
    </row>
    <row r="107" spans="1:9" ht="30" x14ac:dyDescent="0.25">
      <c r="A107" s="29"/>
      <c r="B107" s="4" t="s">
        <v>11</v>
      </c>
      <c r="C107" s="123" t="s">
        <v>311</v>
      </c>
      <c r="D107" s="38">
        <v>1</v>
      </c>
      <c r="E107" s="151">
        <v>1200</v>
      </c>
      <c r="F107" s="20" t="s">
        <v>146</v>
      </c>
      <c r="G107" s="66"/>
      <c r="H107" s="4"/>
    </row>
    <row r="108" spans="1:9" ht="30" x14ac:dyDescent="0.25">
      <c r="A108" s="29"/>
      <c r="B108" s="4" t="s">
        <v>11</v>
      </c>
      <c r="C108" s="123" t="s">
        <v>311</v>
      </c>
      <c r="D108" s="38">
        <v>1</v>
      </c>
      <c r="E108" s="151">
        <v>1200</v>
      </c>
      <c r="F108" s="4" t="s">
        <v>42</v>
      </c>
      <c r="G108" s="66"/>
      <c r="H108" s="4"/>
    </row>
    <row r="109" spans="1:9" ht="30" x14ac:dyDescent="0.25">
      <c r="A109" s="29"/>
      <c r="B109" s="4" t="s">
        <v>11</v>
      </c>
      <c r="C109" s="123" t="s">
        <v>311</v>
      </c>
      <c r="D109" s="38">
        <v>1</v>
      </c>
      <c r="E109" s="151">
        <v>1200</v>
      </c>
      <c r="F109" s="4" t="s">
        <v>147</v>
      </c>
      <c r="G109" s="66"/>
      <c r="H109" s="4"/>
    </row>
    <row r="110" spans="1:9" ht="30" x14ac:dyDescent="0.25">
      <c r="A110" s="29"/>
      <c r="B110" s="4" t="s">
        <v>11</v>
      </c>
      <c r="C110" s="123" t="s">
        <v>311</v>
      </c>
      <c r="D110" s="38">
        <v>1</v>
      </c>
      <c r="E110" s="151">
        <v>1200</v>
      </c>
      <c r="F110" s="14" t="s">
        <v>135</v>
      </c>
      <c r="G110" s="67"/>
      <c r="H110" s="25"/>
    </row>
    <row r="111" spans="1:9" ht="30" x14ac:dyDescent="0.25">
      <c r="A111" s="29"/>
      <c r="B111" s="4" t="s">
        <v>11</v>
      </c>
      <c r="C111" s="123" t="s">
        <v>311</v>
      </c>
      <c r="D111" s="38">
        <v>1</v>
      </c>
      <c r="E111" s="151">
        <v>1200</v>
      </c>
      <c r="F111" s="47" t="s">
        <v>186</v>
      </c>
      <c r="G111" s="63"/>
      <c r="H111" s="4"/>
      <c r="I111" s="3" t="s">
        <v>18</v>
      </c>
    </row>
    <row r="112" spans="1:9" ht="30" x14ac:dyDescent="0.25">
      <c r="A112" s="29"/>
      <c r="B112" s="4" t="s">
        <v>11</v>
      </c>
      <c r="C112" s="123" t="s">
        <v>311</v>
      </c>
      <c r="D112" s="38">
        <v>1</v>
      </c>
      <c r="E112" s="151">
        <v>1600</v>
      </c>
      <c r="F112" s="16" t="s">
        <v>168</v>
      </c>
      <c r="G112" s="75"/>
      <c r="H112" s="53"/>
    </row>
    <row r="113" spans="1:9" ht="30" x14ac:dyDescent="0.25">
      <c r="A113" s="29"/>
      <c r="B113" s="6" t="s">
        <v>11</v>
      </c>
      <c r="C113" s="167" t="s">
        <v>311</v>
      </c>
      <c r="D113" s="38">
        <v>1</v>
      </c>
      <c r="E113" s="34">
        <v>950</v>
      </c>
      <c r="F113" s="168" t="s">
        <v>391</v>
      </c>
      <c r="G113" s="75"/>
      <c r="H113" s="53"/>
    </row>
    <row r="114" spans="1:9" ht="30" x14ac:dyDescent="0.25">
      <c r="A114" s="29"/>
      <c r="B114" s="4" t="s">
        <v>14</v>
      </c>
      <c r="C114" s="122" t="s">
        <v>312</v>
      </c>
      <c r="D114" s="38">
        <v>1</v>
      </c>
      <c r="E114" s="151">
        <v>1000</v>
      </c>
      <c r="F114" s="54" t="s">
        <v>227</v>
      </c>
      <c r="G114" s="69"/>
      <c r="H114" s="4"/>
    </row>
    <row r="115" spans="1:9" ht="30" x14ac:dyDescent="0.25">
      <c r="A115" s="29"/>
      <c r="B115" s="6" t="s">
        <v>14</v>
      </c>
      <c r="C115" s="122" t="s">
        <v>312</v>
      </c>
      <c r="D115" s="38">
        <v>1</v>
      </c>
      <c r="E115" s="151">
        <v>1000</v>
      </c>
      <c r="F115" s="58" t="s">
        <v>478</v>
      </c>
      <c r="G115" s="61"/>
      <c r="H115" s="48"/>
    </row>
    <row r="116" spans="1:9" ht="30" x14ac:dyDescent="0.25">
      <c r="A116" s="29">
        <v>2</v>
      </c>
      <c r="B116" s="120" t="s">
        <v>45</v>
      </c>
      <c r="C116" s="21"/>
      <c r="D116" s="38"/>
      <c r="E116" s="42"/>
      <c r="F116" s="11">
        <v>7</v>
      </c>
      <c r="G116" s="63"/>
      <c r="H116" s="4"/>
    </row>
    <row r="117" spans="1:9" ht="30" x14ac:dyDescent="0.25">
      <c r="A117" s="29"/>
      <c r="B117" s="4" t="s">
        <v>219</v>
      </c>
      <c r="C117" s="122" t="s">
        <v>308</v>
      </c>
      <c r="D117" s="38">
        <v>1</v>
      </c>
      <c r="E117" s="151">
        <v>2800</v>
      </c>
      <c r="F117" s="6" t="s">
        <v>164</v>
      </c>
      <c r="G117" s="67"/>
      <c r="H117" s="27"/>
      <c r="I117" s="2"/>
    </row>
    <row r="118" spans="1:9" ht="30" x14ac:dyDescent="0.25">
      <c r="A118" s="29"/>
      <c r="B118" s="4" t="s">
        <v>10</v>
      </c>
      <c r="C118" s="123" t="s">
        <v>313</v>
      </c>
      <c r="D118" s="38">
        <v>1</v>
      </c>
      <c r="E118" s="151">
        <v>1400</v>
      </c>
      <c r="F118" s="4" t="s">
        <v>46</v>
      </c>
      <c r="G118" s="66"/>
      <c r="H118" s="4"/>
    </row>
    <row r="119" spans="1:9" ht="30" x14ac:dyDescent="0.25">
      <c r="A119" s="29"/>
      <c r="B119" s="4" t="s">
        <v>10</v>
      </c>
      <c r="C119" s="123" t="s">
        <v>313</v>
      </c>
      <c r="D119" s="38">
        <v>1</v>
      </c>
      <c r="E119" s="151">
        <v>1300</v>
      </c>
      <c r="F119" s="4" t="s">
        <v>47</v>
      </c>
      <c r="G119" s="66"/>
      <c r="H119" s="4"/>
    </row>
    <row r="120" spans="1:9" ht="30" x14ac:dyDescent="0.25">
      <c r="A120" s="29"/>
      <c r="B120" s="4" t="s">
        <v>10</v>
      </c>
      <c r="C120" s="123" t="s">
        <v>313</v>
      </c>
      <c r="D120" s="38">
        <v>1</v>
      </c>
      <c r="E120" s="151">
        <v>1300</v>
      </c>
      <c r="F120" s="4" t="s">
        <v>148</v>
      </c>
      <c r="G120" s="66"/>
      <c r="H120" s="4"/>
    </row>
    <row r="121" spans="1:9" ht="30" x14ac:dyDescent="0.25">
      <c r="A121" s="29"/>
      <c r="B121" s="7" t="s">
        <v>10</v>
      </c>
      <c r="C121" s="123" t="s">
        <v>313</v>
      </c>
      <c r="D121" s="38">
        <v>1</v>
      </c>
      <c r="E121" s="151">
        <v>1300</v>
      </c>
      <c r="F121" s="4" t="s">
        <v>149</v>
      </c>
      <c r="G121" s="67"/>
      <c r="H121" s="26"/>
    </row>
    <row r="122" spans="1:9" ht="30" x14ac:dyDescent="0.25">
      <c r="A122" s="29"/>
      <c r="B122" s="4" t="s">
        <v>11</v>
      </c>
      <c r="C122" s="123" t="s">
        <v>311</v>
      </c>
      <c r="D122" s="38">
        <v>1</v>
      </c>
      <c r="E122" s="151">
        <v>1200</v>
      </c>
      <c r="F122" s="7" t="s">
        <v>177</v>
      </c>
      <c r="G122" s="66"/>
      <c r="H122" s="4"/>
    </row>
    <row r="123" spans="1:9" ht="30" x14ac:dyDescent="0.25">
      <c r="A123" s="29"/>
      <c r="B123" s="4" t="s">
        <v>11</v>
      </c>
      <c r="C123" s="123" t="s">
        <v>311</v>
      </c>
      <c r="D123" s="38">
        <v>1</v>
      </c>
      <c r="E123" s="151">
        <v>1200</v>
      </c>
      <c r="F123" s="16" t="s">
        <v>213</v>
      </c>
      <c r="G123" s="67"/>
      <c r="H123" s="77"/>
    </row>
    <row r="124" spans="1:9" ht="45" x14ac:dyDescent="0.25">
      <c r="A124" s="29">
        <v>3</v>
      </c>
      <c r="B124" s="120" t="s">
        <v>52</v>
      </c>
      <c r="C124" s="21"/>
      <c r="D124" s="38"/>
      <c r="E124" s="42"/>
      <c r="F124" s="13">
        <v>8</v>
      </c>
      <c r="G124" s="63"/>
      <c r="H124" s="4"/>
    </row>
    <row r="125" spans="1:9" ht="30" x14ac:dyDescent="0.25">
      <c r="A125" s="29"/>
      <c r="B125" s="4" t="s">
        <v>20</v>
      </c>
      <c r="C125" s="122" t="s">
        <v>308</v>
      </c>
      <c r="D125" s="38">
        <v>1</v>
      </c>
      <c r="E125" s="151">
        <v>2800</v>
      </c>
      <c r="F125" s="4" t="s">
        <v>429</v>
      </c>
      <c r="G125" s="66"/>
      <c r="H125" s="4"/>
    </row>
    <row r="126" spans="1:9" ht="30" x14ac:dyDescent="0.25">
      <c r="A126" s="29"/>
      <c r="B126" s="4" t="s">
        <v>10</v>
      </c>
      <c r="C126" s="122" t="s">
        <v>310</v>
      </c>
      <c r="D126" s="38">
        <v>1</v>
      </c>
      <c r="E126" s="151">
        <v>1500</v>
      </c>
      <c r="F126" s="4" t="s">
        <v>430</v>
      </c>
      <c r="G126" s="63"/>
      <c r="H126" s="4"/>
    </row>
    <row r="127" spans="1:9" ht="30" x14ac:dyDescent="0.25">
      <c r="A127" s="29"/>
      <c r="B127" s="4" t="s">
        <v>10</v>
      </c>
      <c r="C127" s="123" t="s">
        <v>313</v>
      </c>
      <c r="D127" s="38">
        <v>1</v>
      </c>
      <c r="E127" s="151">
        <v>1300</v>
      </c>
      <c r="F127" s="4" t="s">
        <v>150</v>
      </c>
      <c r="G127" s="66"/>
      <c r="H127" s="4"/>
    </row>
    <row r="128" spans="1:9" ht="30" x14ac:dyDescent="0.25">
      <c r="A128" s="29"/>
      <c r="B128" s="4" t="s">
        <v>10</v>
      </c>
      <c r="C128" s="123" t="s">
        <v>313</v>
      </c>
      <c r="D128" s="38">
        <v>1</v>
      </c>
      <c r="E128" s="151">
        <v>1300</v>
      </c>
      <c r="F128" s="50" t="s">
        <v>215</v>
      </c>
      <c r="G128" s="50"/>
      <c r="H128" s="26"/>
    </row>
    <row r="129" spans="1:9" ht="30" x14ac:dyDescent="0.25">
      <c r="A129" s="29"/>
      <c r="B129" s="4" t="s">
        <v>10</v>
      </c>
      <c r="C129" s="123" t="s">
        <v>313</v>
      </c>
      <c r="D129" s="38">
        <v>1</v>
      </c>
      <c r="E129" s="151">
        <v>1400</v>
      </c>
      <c r="F129" s="4" t="s">
        <v>53</v>
      </c>
      <c r="G129" s="66"/>
      <c r="H129" s="4"/>
      <c r="I129" s="3" t="s">
        <v>18</v>
      </c>
    </row>
    <row r="130" spans="1:9" ht="30" x14ac:dyDescent="0.25">
      <c r="A130" s="29"/>
      <c r="B130" s="6" t="s">
        <v>10</v>
      </c>
      <c r="C130" s="167" t="s">
        <v>313</v>
      </c>
      <c r="D130" s="38">
        <v>1</v>
      </c>
      <c r="E130" s="34">
        <v>1200</v>
      </c>
      <c r="F130" s="161" t="s">
        <v>392</v>
      </c>
      <c r="G130" s="66"/>
      <c r="H130" s="4"/>
    </row>
    <row r="131" spans="1:9" ht="30" x14ac:dyDescent="0.25">
      <c r="A131" s="29"/>
      <c r="B131" s="6" t="s">
        <v>10</v>
      </c>
      <c r="C131" s="167" t="s">
        <v>313</v>
      </c>
      <c r="D131" s="38">
        <v>1</v>
      </c>
      <c r="E131" s="34">
        <v>1100</v>
      </c>
      <c r="F131" s="170" t="s">
        <v>393</v>
      </c>
      <c r="G131" s="66"/>
      <c r="H131" s="4"/>
    </row>
    <row r="132" spans="1:9" ht="30" x14ac:dyDescent="0.25">
      <c r="A132" s="29"/>
      <c r="B132" s="4" t="s">
        <v>11</v>
      </c>
      <c r="C132" s="123" t="s">
        <v>311</v>
      </c>
      <c r="D132" s="38">
        <v>1</v>
      </c>
      <c r="E132" s="151">
        <v>1200</v>
      </c>
      <c r="F132" s="4" t="s">
        <v>125</v>
      </c>
      <c r="G132" s="66"/>
      <c r="H132" s="4"/>
      <c r="I132" s="2"/>
    </row>
    <row r="133" spans="1:9" ht="30" x14ac:dyDescent="0.25">
      <c r="A133" s="29" t="s">
        <v>128</v>
      </c>
      <c r="B133" s="13" t="s">
        <v>394</v>
      </c>
      <c r="C133" s="21"/>
      <c r="D133" s="38"/>
      <c r="E133" s="149"/>
      <c r="F133" s="11">
        <v>14</v>
      </c>
      <c r="G133" s="63"/>
      <c r="H133" s="4"/>
    </row>
    <row r="134" spans="1:9" ht="45" x14ac:dyDescent="0.25">
      <c r="A134" s="29"/>
      <c r="B134" s="4" t="s">
        <v>19</v>
      </c>
      <c r="C134" s="122" t="s">
        <v>307</v>
      </c>
      <c r="D134" s="39">
        <v>1</v>
      </c>
      <c r="E134" s="147">
        <v>4400</v>
      </c>
      <c r="F134" s="9" t="s">
        <v>185</v>
      </c>
      <c r="G134" s="67"/>
      <c r="H134" s="26"/>
    </row>
    <row r="135" spans="1:9" ht="45" x14ac:dyDescent="0.25">
      <c r="A135" s="29"/>
      <c r="B135" s="6" t="s">
        <v>30</v>
      </c>
      <c r="C135" s="122" t="s">
        <v>314</v>
      </c>
      <c r="D135" s="39">
        <v>1</v>
      </c>
      <c r="E135" s="169">
        <v>3600</v>
      </c>
      <c r="F135" s="168" t="s">
        <v>395</v>
      </c>
      <c r="G135" s="67"/>
      <c r="H135" s="26"/>
    </row>
    <row r="136" spans="1:9" ht="45" x14ac:dyDescent="0.25">
      <c r="A136" s="29"/>
      <c r="B136" s="6" t="s">
        <v>30</v>
      </c>
      <c r="C136" s="122" t="s">
        <v>314</v>
      </c>
      <c r="D136" s="39"/>
      <c r="E136" s="169">
        <v>3600</v>
      </c>
      <c r="F136" s="52" t="s">
        <v>15</v>
      </c>
      <c r="G136" s="67"/>
      <c r="H136" s="26"/>
    </row>
    <row r="137" spans="1:9" ht="30" x14ac:dyDescent="0.25">
      <c r="A137" s="29">
        <v>1</v>
      </c>
      <c r="B137" s="120" t="s">
        <v>48</v>
      </c>
      <c r="C137" s="21"/>
      <c r="D137" s="38"/>
      <c r="E137" s="149"/>
      <c r="F137" s="56">
        <v>5</v>
      </c>
      <c r="G137" s="63"/>
      <c r="H137" s="4"/>
    </row>
    <row r="138" spans="1:9" ht="30" x14ac:dyDescent="0.25">
      <c r="A138" s="29"/>
      <c r="B138" s="4" t="s">
        <v>20</v>
      </c>
      <c r="C138" s="122" t="s">
        <v>308</v>
      </c>
      <c r="D138" s="38">
        <v>1</v>
      </c>
      <c r="E138" s="151">
        <v>2800</v>
      </c>
      <c r="F138" s="60" t="s">
        <v>187</v>
      </c>
      <c r="G138" s="67"/>
      <c r="H138" s="26"/>
    </row>
    <row r="139" spans="1:9" ht="30" x14ac:dyDescent="0.25">
      <c r="A139" s="29"/>
      <c r="B139" s="47" t="s">
        <v>10</v>
      </c>
      <c r="C139" s="122" t="s">
        <v>310</v>
      </c>
      <c r="D139" s="38">
        <v>1</v>
      </c>
      <c r="E139" s="34">
        <v>2500</v>
      </c>
      <c r="F139" s="161" t="s">
        <v>396</v>
      </c>
      <c r="G139" s="67"/>
      <c r="H139" s="26"/>
    </row>
    <row r="140" spans="1:9" ht="30" x14ac:dyDescent="0.25">
      <c r="A140" s="29"/>
      <c r="B140" s="4" t="s">
        <v>10</v>
      </c>
      <c r="C140" s="122" t="s">
        <v>310</v>
      </c>
      <c r="D140" s="38">
        <v>1</v>
      </c>
      <c r="E140" s="151">
        <v>2100</v>
      </c>
      <c r="F140" s="7" t="s">
        <v>433</v>
      </c>
      <c r="G140" s="66"/>
      <c r="H140" s="4"/>
    </row>
    <row r="141" spans="1:9" ht="30" x14ac:dyDescent="0.25">
      <c r="A141" s="29"/>
      <c r="B141" s="4" t="s">
        <v>10</v>
      </c>
      <c r="C141" s="123" t="s">
        <v>313</v>
      </c>
      <c r="D141" s="38">
        <v>1</v>
      </c>
      <c r="E141" s="151">
        <v>2000</v>
      </c>
      <c r="F141" s="50" t="s">
        <v>214</v>
      </c>
      <c r="G141" s="72"/>
      <c r="H141" s="43"/>
    </row>
    <row r="142" spans="1:9" s="55" customFormat="1" ht="30" x14ac:dyDescent="0.25">
      <c r="A142" s="119"/>
      <c r="B142" s="7" t="s">
        <v>10</v>
      </c>
      <c r="C142" s="123" t="s">
        <v>313</v>
      </c>
      <c r="D142" s="38">
        <v>1</v>
      </c>
      <c r="E142" s="151">
        <v>1600</v>
      </c>
      <c r="F142" s="7" t="s">
        <v>437</v>
      </c>
      <c r="G142" s="75"/>
      <c r="H142" s="105"/>
    </row>
    <row r="143" spans="1:9" ht="45" x14ac:dyDescent="0.25">
      <c r="A143" s="29">
        <v>2</v>
      </c>
      <c r="B143" s="120" t="s">
        <v>49</v>
      </c>
      <c r="C143" s="21"/>
      <c r="D143" s="38"/>
      <c r="E143" s="149"/>
      <c r="F143" s="56">
        <v>6</v>
      </c>
      <c r="G143" s="63"/>
      <c r="H143" s="4"/>
    </row>
    <row r="144" spans="1:9" ht="30" x14ac:dyDescent="0.25">
      <c r="A144" s="29"/>
      <c r="B144" s="4" t="s">
        <v>20</v>
      </c>
      <c r="C144" s="122" t="s">
        <v>308</v>
      </c>
      <c r="D144" s="38">
        <v>1</v>
      </c>
      <c r="E144" s="151">
        <v>2800</v>
      </c>
      <c r="F144" s="4" t="s">
        <v>50</v>
      </c>
      <c r="G144" s="66"/>
      <c r="H144" s="4"/>
    </row>
    <row r="145" spans="1:9" ht="30" x14ac:dyDescent="0.25">
      <c r="A145" s="29"/>
      <c r="B145" s="4" t="s">
        <v>10</v>
      </c>
      <c r="C145" s="123" t="s">
        <v>313</v>
      </c>
      <c r="D145" s="38">
        <v>1</v>
      </c>
      <c r="E145" s="151">
        <v>1600</v>
      </c>
      <c r="F145" s="4" t="s">
        <v>151</v>
      </c>
      <c r="G145" s="66"/>
      <c r="H145" s="4"/>
    </row>
    <row r="146" spans="1:9" ht="30" x14ac:dyDescent="0.25">
      <c r="A146" s="29"/>
      <c r="B146" s="4" t="s">
        <v>10</v>
      </c>
      <c r="C146" s="123" t="s">
        <v>313</v>
      </c>
      <c r="D146" s="38">
        <v>1</v>
      </c>
      <c r="E146" s="151">
        <v>1600</v>
      </c>
      <c r="F146" s="4" t="s">
        <v>152</v>
      </c>
      <c r="G146" s="66"/>
      <c r="H146" s="4"/>
    </row>
    <row r="147" spans="1:9" ht="30" x14ac:dyDescent="0.25">
      <c r="A147" s="29"/>
      <c r="B147" s="4" t="s">
        <v>10</v>
      </c>
      <c r="C147" s="123" t="s">
        <v>313</v>
      </c>
      <c r="D147" s="38">
        <v>1</v>
      </c>
      <c r="E147" s="151">
        <v>1800</v>
      </c>
      <c r="F147" s="4" t="s">
        <v>51</v>
      </c>
      <c r="G147" s="67"/>
      <c r="H147" s="26"/>
    </row>
    <row r="148" spans="1:9" ht="30" x14ac:dyDescent="0.25">
      <c r="A148" s="29"/>
      <c r="B148" s="4" t="s">
        <v>11</v>
      </c>
      <c r="C148" s="123" t="s">
        <v>311</v>
      </c>
      <c r="D148" s="38">
        <v>1</v>
      </c>
      <c r="E148" s="151">
        <v>1000</v>
      </c>
      <c r="F148" s="4" t="s">
        <v>153</v>
      </c>
      <c r="G148" s="66"/>
      <c r="H148" s="4"/>
    </row>
    <row r="149" spans="1:9" ht="30" x14ac:dyDescent="0.25">
      <c r="A149" s="29"/>
      <c r="B149" s="4" t="s">
        <v>11</v>
      </c>
      <c r="C149" s="123" t="s">
        <v>311</v>
      </c>
      <c r="D149" s="38">
        <v>1</v>
      </c>
      <c r="E149" s="151">
        <v>1400</v>
      </c>
      <c r="F149" s="4" t="s">
        <v>154</v>
      </c>
      <c r="G149" s="66"/>
      <c r="H149" s="4"/>
    </row>
    <row r="150" spans="1:9" ht="30" x14ac:dyDescent="0.25">
      <c r="A150" s="29" t="s">
        <v>129</v>
      </c>
      <c r="B150" s="120" t="s">
        <v>397</v>
      </c>
      <c r="C150" s="21"/>
      <c r="D150" s="38"/>
      <c r="E150" s="42"/>
      <c r="F150" s="11">
        <v>6</v>
      </c>
      <c r="G150" s="63"/>
      <c r="H150" s="4"/>
    </row>
    <row r="151" spans="1:9" ht="45" x14ac:dyDescent="0.25">
      <c r="A151" s="29"/>
      <c r="B151" s="4" t="s">
        <v>19</v>
      </c>
      <c r="C151" s="122" t="s">
        <v>307</v>
      </c>
      <c r="D151" s="38">
        <v>1</v>
      </c>
      <c r="E151" s="147">
        <v>4400</v>
      </c>
      <c r="F151" s="4" t="s">
        <v>61</v>
      </c>
      <c r="G151" s="68"/>
      <c r="H151" s="4"/>
      <c r="I151" s="3" t="s">
        <v>18</v>
      </c>
    </row>
    <row r="152" spans="1:9" ht="30" x14ac:dyDescent="0.25">
      <c r="A152" s="29">
        <v>1</v>
      </c>
      <c r="B152" s="120" t="s">
        <v>62</v>
      </c>
      <c r="C152" s="21"/>
      <c r="D152" s="38"/>
      <c r="E152" s="42"/>
      <c r="F152" s="13">
        <v>2</v>
      </c>
      <c r="G152" s="63"/>
      <c r="H152" s="4"/>
    </row>
    <row r="153" spans="1:9" ht="30" x14ac:dyDescent="0.25">
      <c r="A153" s="29"/>
      <c r="B153" s="4" t="s">
        <v>20</v>
      </c>
      <c r="C153" s="122" t="s">
        <v>308</v>
      </c>
      <c r="D153" s="38">
        <v>1</v>
      </c>
      <c r="E153" s="151">
        <v>2800</v>
      </c>
      <c r="F153" s="4" t="s">
        <v>63</v>
      </c>
      <c r="G153" s="66"/>
      <c r="H153" s="4"/>
    </row>
    <row r="154" spans="1:9" ht="30" x14ac:dyDescent="0.25">
      <c r="A154" s="29"/>
      <c r="B154" s="4" t="s">
        <v>11</v>
      </c>
      <c r="C154" s="123" t="s">
        <v>311</v>
      </c>
      <c r="D154" s="38">
        <v>1</v>
      </c>
      <c r="E154" s="151">
        <v>1400</v>
      </c>
      <c r="F154" s="4" t="s">
        <v>64</v>
      </c>
      <c r="G154" s="66"/>
      <c r="H154" s="4"/>
    </row>
    <row r="155" spans="1:9" ht="45" x14ac:dyDescent="0.25">
      <c r="A155" s="29" t="s">
        <v>105</v>
      </c>
      <c r="B155" s="120" t="s">
        <v>65</v>
      </c>
      <c r="C155" s="21"/>
      <c r="D155" s="38"/>
      <c r="E155" s="42"/>
      <c r="F155" s="13">
        <v>3</v>
      </c>
      <c r="G155" s="63"/>
      <c r="H155" s="4"/>
    </row>
    <row r="156" spans="1:9" ht="30" x14ac:dyDescent="0.25">
      <c r="A156" s="29"/>
      <c r="B156" s="4" t="s">
        <v>20</v>
      </c>
      <c r="C156" s="122" t="s">
        <v>308</v>
      </c>
      <c r="D156" s="38">
        <v>1</v>
      </c>
      <c r="E156" s="151">
        <v>2800</v>
      </c>
      <c r="F156" s="4" t="s">
        <v>66</v>
      </c>
      <c r="G156" s="66"/>
      <c r="H156" s="4"/>
    </row>
    <row r="157" spans="1:9" ht="30" x14ac:dyDescent="0.25">
      <c r="A157" s="29"/>
      <c r="B157" s="4" t="s">
        <v>10</v>
      </c>
      <c r="C157" s="123" t="s">
        <v>313</v>
      </c>
      <c r="D157" s="38">
        <v>1</v>
      </c>
      <c r="E157" s="151">
        <v>1600</v>
      </c>
      <c r="F157" s="4" t="s">
        <v>67</v>
      </c>
      <c r="G157" s="66"/>
      <c r="H157" s="4"/>
    </row>
    <row r="158" spans="1:9" ht="30" x14ac:dyDescent="0.25">
      <c r="A158" s="29"/>
      <c r="B158" s="4" t="s">
        <v>11</v>
      </c>
      <c r="C158" s="123" t="s">
        <v>311</v>
      </c>
      <c r="D158" s="38">
        <v>1</v>
      </c>
      <c r="E158" s="151">
        <v>1400</v>
      </c>
      <c r="F158" s="4" t="s">
        <v>68</v>
      </c>
      <c r="G158" s="66"/>
      <c r="H158" s="4"/>
    </row>
    <row r="159" spans="1:9" ht="30" x14ac:dyDescent="0.25">
      <c r="A159" s="29" t="s">
        <v>130</v>
      </c>
      <c r="B159" s="120" t="s">
        <v>398</v>
      </c>
      <c r="C159" s="21" t="s">
        <v>18</v>
      </c>
      <c r="D159" s="38"/>
      <c r="E159" s="42"/>
      <c r="F159" s="120">
        <v>15</v>
      </c>
      <c r="G159" s="63" t="s">
        <v>18</v>
      </c>
      <c r="H159" s="4"/>
    </row>
    <row r="160" spans="1:9" ht="45" x14ac:dyDescent="0.25">
      <c r="A160" s="29"/>
      <c r="B160" s="4" t="s">
        <v>19</v>
      </c>
      <c r="C160" s="122" t="s">
        <v>307</v>
      </c>
      <c r="D160" s="38">
        <v>1</v>
      </c>
      <c r="E160" s="147">
        <v>4400</v>
      </c>
      <c r="F160" s="16" t="s">
        <v>217</v>
      </c>
      <c r="G160" s="67"/>
      <c r="H160" s="26"/>
    </row>
    <row r="161" spans="1:8" ht="30" x14ac:dyDescent="0.25">
      <c r="A161" s="29">
        <v>1</v>
      </c>
      <c r="B161" s="120" t="s">
        <v>69</v>
      </c>
      <c r="C161" s="21"/>
      <c r="D161" s="38"/>
      <c r="E161" s="42"/>
      <c r="F161" s="120">
        <v>6</v>
      </c>
      <c r="G161" s="63"/>
      <c r="H161" s="4"/>
    </row>
    <row r="162" spans="1:8" ht="30" x14ac:dyDescent="0.25">
      <c r="A162" s="29"/>
      <c r="B162" s="4" t="s">
        <v>20</v>
      </c>
      <c r="C162" s="122" t="s">
        <v>308</v>
      </c>
      <c r="D162" s="38"/>
      <c r="E162" s="151">
        <v>3100</v>
      </c>
      <c r="F162" s="5" t="s">
        <v>15</v>
      </c>
      <c r="G162" s="66"/>
      <c r="H162" s="4"/>
    </row>
    <row r="163" spans="1:8" ht="30" x14ac:dyDescent="0.25">
      <c r="A163" s="29"/>
      <c r="B163" s="4" t="s">
        <v>10</v>
      </c>
      <c r="C163" s="122" t="s">
        <v>310</v>
      </c>
      <c r="D163" s="38">
        <v>1</v>
      </c>
      <c r="E163" s="151">
        <v>1500</v>
      </c>
      <c r="F163" s="4" t="s">
        <v>70</v>
      </c>
      <c r="G163" s="63"/>
      <c r="H163" s="4"/>
    </row>
    <row r="164" spans="1:8" ht="30" x14ac:dyDescent="0.25">
      <c r="A164" s="29"/>
      <c r="B164" s="7" t="s">
        <v>10</v>
      </c>
      <c r="C164" s="123" t="s">
        <v>313</v>
      </c>
      <c r="D164" s="51">
        <v>1</v>
      </c>
      <c r="E164" s="151">
        <v>1400</v>
      </c>
      <c r="F164" s="54" t="s">
        <v>279</v>
      </c>
      <c r="G164" s="75"/>
      <c r="H164" s="85"/>
    </row>
    <row r="165" spans="1:8" ht="60" x14ac:dyDescent="0.25">
      <c r="A165" s="29"/>
      <c r="B165" s="7" t="s">
        <v>10</v>
      </c>
      <c r="C165" s="123" t="s">
        <v>313</v>
      </c>
      <c r="D165" s="51">
        <v>1</v>
      </c>
      <c r="E165" s="151">
        <v>1300</v>
      </c>
      <c r="F165" s="16" t="s">
        <v>443</v>
      </c>
      <c r="G165" s="75"/>
      <c r="H165" s="85"/>
    </row>
    <row r="166" spans="1:8" ht="30" x14ac:dyDescent="0.25">
      <c r="A166" s="29"/>
      <c r="B166" s="4" t="s">
        <v>11</v>
      </c>
      <c r="C166" s="123" t="s">
        <v>311</v>
      </c>
      <c r="D166" s="38">
        <v>1</v>
      </c>
      <c r="E166" s="151">
        <v>1200</v>
      </c>
      <c r="F166" s="4" t="s">
        <v>155</v>
      </c>
      <c r="G166" s="66"/>
      <c r="H166" s="4"/>
    </row>
    <row r="167" spans="1:8" ht="30" x14ac:dyDescent="0.25">
      <c r="A167" s="29"/>
      <c r="B167" s="4" t="s">
        <v>11</v>
      </c>
      <c r="C167" s="123" t="s">
        <v>311</v>
      </c>
      <c r="D167" s="38">
        <v>1</v>
      </c>
      <c r="E167" s="151">
        <v>1200</v>
      </c>
      <c r="F167" s="54" t="s">
        <v>298</v>
      </c>
      <c r="G167" s="67"/>
      <c r="H167" s="45"/>
    </row>
    <row r="168" spans="1:8" ht="30" x14ac:dyDescent="0.25">
      <c r="A168" s="29">
        <v>2</v>
      </c>
      <c r="B168" s="120" t="s">
        <v>71</v>
      </c>
      <c r="C168" s="21"/>
      <c r="D168" s="38"/>
      <c r="E168" s="42"/>
      <c r="F168" s="120">
        <v>4</v>
      </c>
      <c r="G168" s="63"/>
      <c r="H168" s="4"/>
    </row>
    <row r="169" spans="1:8" ht="30" x14ac:dyDescent="0.25">
      <c r="A169" s="29"/>
      <c r="B169" s="4" t="s">
        <v>20</v>
      </c>
      <c r="C169" s="122" t="s">
        <v>308</v>
      </c>
      <c r="D169" s="38">
        <v>1</v>
      </c>
      <c r="E169" s="151">
        <v>2800</v>
      </c>
      <c r="F169" s="4" t="s">
        <v>72</v>
      </c>
      <c r="G169" s="66"/>
      <c r="H169" s="4"/>
    </row>
    <row r="170" spans="1:8" ht="30" x14ac:dyDescent="0.25">
      <c r="A170" s="29"/>
      <c r="B170" s="4" t="s">
        <v>11</v>
      </c>
      <c r="C170" s="123" t="s">
        <v>311</v>
      </c>
      <c r="D170" s="38">
        <v>1</v>
      </c>
      <c r="E170" s="151">
        <v>1400</v>
      </c>
      <c r="F170" s="4" t="s">
        <v>274</v>
      </c>
      <c r="G170" s="66"/>
      <c r="H170" s="4"/>
    </row>
    <row r="171" spans="1:8" ht="30" x14ac:dyDescent="0.25">
      <c r="A171" s="29"/>
      <c r="B171" s="4" t="s">
        <v>11</v>
      </c>
      <c r="C171" s="123" t="s">
        <v>311</v>
      </c>
      <c r="D171" s="38">
        <v>1</v>
      </c>
      <c r="E171" s="151">
        <v>1200</v>
      </c>
      <c r="F171" s="4" t="s">
        <v>156</v>
      </c>
      <c r="G171" s="66"/>
      <c r="H171" s="4"/>
    </row>
    <row r="172" spans="1:8" ht="30" x14ac:dyDescent="0.25">
      <c r="A172" s="29"/>
      <c r="B172" s="4" t="s">
        <v>11</v>
      </c>
      <c r="C172" s="123" t="s">
        <v>311</v>
      </c>
      <c r="D172" s="38">
        <v>1</v>
      </c>
      <c r="E172" s="151">
        <v>1200</v>
      </c>
      <c r="F172" s="4" t="s">
        <v>157</v>
      </c>
      <c r="G172" s="66"/>
      <c r="H172" s="4"/>
    </row>
    <row r="173" spans="1:8" s="44" customFormat="1" ht="45" x14ac:dyDescent="0.25">
      <c r="A173" s="29">
        <v>3</v>
      </c>
      <c r="B173" s="120" t="s">
        <v>126</v>
      </c>
      <c r="C173" s="21"/>
      <c r="D173" s="38"/>
      <c r="E173" s="149"/>
      <c r="F173" s="120">
        <v>4</v>
      </c>
      <c r="G173" s="63"/>
      <c r="H173" s="4"/>
    </row>
    <row r="174" spans="1:8" s="44" customFormat="1" ht="30" x14ac:dyDescent="0.25">
      <c r="A174" s="29"/>
      <c r="B174" s="4" t="s">
        <v>20</v>
      </c>
      <c r="C174" s="122" t="s">
        <v>308</v>
      </c>
      <c r="D174" s="38">
        <v>1</v>
      </c>
      <c r="E174" s="151">
        <v>2500</v>
      </c>
      <c r="F174" s="43" t="s">
        <v>281</v>
      </c>
      <c r="G174" s="67"/>
      <c r="H174" s="53"/>
    </row>
    <row r="175" spans="1:8" s="44" customFormat="1" ht="30" x14ac:dyDescent="0.25">
      <c r="A175" s="29"/>
      <c r="B175" s="4" t="s">
        <v>10</v>
      </c>
      <c r="C175" s="123" t="s">
        <v>313</v>
      </c>
      <c r="D175" s="34"/>
      <c r="E175" s="151">
        <v>1300</v>
      </c>
      <c r="F175" s="5" t="s">
        <v>15</v>
      </c>
      <c r="G175" s="66"/>
      <c r="H175" s="4"/>
    </row>
    <row r="176" spans="1:8" s="44" customFormat="1" ht="30" x14ac:dyDescent="0.25">
      <c r="A176" s="29"/>
      <c r="B176" s="4" t="s">
        <v>10</v>
      </c>
      <c r="C176" s="123" t="s">
        <v>313</v>
      </c>
      <c r="D176" s="34">
        <v>1</v>
      </c>
      <c r="E176" s="151">
        <v>1300</v>
      </c>
      <c r="F176" s="16" t="s">
        <v>172</v>
      </c>
      <c r="G176" s="106"/>
      <c r="H176" s="105"/>
    </row>
    <row r="177" spans="1:8" s="44" customFormat="1" ht="30" x14ac:dyDescent="0.25">
      <c r="A177" s="29"/>
      <c r="B177" s="7" t="s">
        <v>11</v>
      </c>
      <c r="C177" s="123" t="s">
        <v>311</v>
      </c>
      <c r="D177" s="34">
        <v>1</v>
      </c>
      <c r="E177" s="151">
        <v>1200</v>
      </c>
      <c r="F177" s="16" t="s">
        <v>341</v>
      </c>
      <c r="G177" s="66"/>
      <c r="H177" s="4"/>
    </row>
    <row r="178" spans="1:8" ht="60" x14ac:dyDescent="0.25">
      <c r="A178" s="29" t="s">
        <v>131</v>
      </c>
      <c r="B178" s="120" t="s">
        <v>434</v>
      </c>
      <c r="C178" s="21"/>
      <c r="D178" s="38"/>
      <c r="E178" s="42"/>
      <c r="F178" s="11">
        <v>34</v>
      </c>
      <c r="G178" s="63"/>
      <c r="H178" s="4"/>
    </row>
    <row r="179" spans="1:8" ht="45" x14ac:dyDescent="0.25">
      <c r="A179" s="29"/>
      <c r="B179" s="4" t="s">
        <v>19</v>
      </c>
      <c r="C179" s="122" t="s">
        <v>307</v>
      </c>
      <c r="D179" s="38">
        <v>1</v>
      </c>
      <c r="E179" s="147">
        <v>4400</v>
      </c>
      <c r="F179" s="6" t="s">
        <v>127</v>
      </c>
      <c r="G179" s="67"/>
      <c r="H179" s="23"/>
    </row>
    <row r="180" spans="1:8" ht="30" x14ac:dyDescent="0.25">
      <c r="A180" s="29" t="s">
        <v>106</v>
      </c>
      <c r="B180" s="120" t="s">
        <v>73</v>
      </c>
      <c r="C180" s="21"/>
      <c r="D180" s="38"/>
      <c r="E180" s="42"/>
      <c r="F180" s="13">
        <v>7</v>
      </c>
      <c r="G180" s="63"/>
      <c r="H180" s="4"/>
    </row>
    <row r="181" spans="1:8" ht="30" x14ac:dyDescent="0.25">
      <c r="A181" s="29"/>
      <c r="B181" s="4" t="s">
        <v>20</v>
      </c>
      <c r="C181" s="122" t="s">
        <v>308</v>
      </c>
      <c r="D181" s="38">
        <v>1</v>
      </c>
      <c r="E181" s="151">
        <v>2800</v>
      </c>
      <c r="F181" s="4" t="s">
        <v>74</v>
      </c>
      <c r="G181" s="67"/>
      <c r="H181" s="71"/>
    </row>
    <row r="182" spans="1:8" ht="30" x14ac:dyDescent="0.25">
      <c r="A182" s="29"/>
      <c r="B182" s="4" t="s">
        <v>10</v>
      </c>
      <c r="C182" s="122" t="s">
        <v>310</v>
      </c>
      <c r="D182" s="38">
        <v>1</v>
      </c>
      <c r="E182" s="151">
        <v>1500</v>
      </c>
      <c r="F182" s="16" t="s">
        <v>170</v>
      </c>
      <c r="G182" s="72"/>
      <c r="H182" s="71"/>
    </row>
    <row r="183" spans="1:8" ht="30" x14ac:dyDescent="0.25">
      <c r="A183" s="29"/>
      <c r="B183" s="4" t="s">
        <v>10</v>
      </c>
      <c r="C183" s="123" t="s">
        <v>313</v>
      </c>
      <c r="D183" s="38">
        <v>1</v>
      </c>
      <c r="E183" s="151">
        <v>1400</v>
      </c>
      <c r="F183" s="6" t="s">
        <v>224</v>
      </c>
      <c r="G183" s="72"/>
      <c r="H183" s="26"/>
    </row>
    <row r="184" spans="1:8" ht="30" x14ac:dyDescent="0.25">
      <c r="A184" s="29"/>
      <c r="B184" s="4" t="s">
        <v>10</v>
      </c>
      <c r="C184" s="123" t="s">
        <v>313</v>
      </c>
      <c r="D184" s="34">
        <v>1</v>
      </c>
      <c r="E184" s="152">
        <v>1400</v>
      </c>
      <c r="F184" s="4" t="s">
        <v>76</v>
      </c>
      <c r="G184" s="72"/>
      <c r="H184" s="26"/>
    </row>
    <row r="185" spans="1:8" ht="30" x14ac:dyDescent="0.25">
      <c r="A185" s="29"/>
      <c r="B185" s="4" t="s">
        <v>10</v>
      </c>
      <c r="C185" s="123" t="s">
        <v>313</v>
      </c>
      <c r="D185" s="34"/>
      <c r="E185" s="151">
        <v>1000</v>
      </c>
      <c r="F185" s="52" t="s">
        <v>15</v>
      </c>
      <c r="G185" s="72"/>
      <c r="H185" s="26"/>
    </row>
    <row r="186" spans="1:8" ht="30" x14ac:dyDescent="0.25">
      <c r="A186" s="29"/>
      <c r="B186" s="4" t="s">
        <v>11</v>
      </c>
      <c r="C186" s="123" t="s">
        <v>311</v>
      </c>
      <c r="D186" s="38">
        <v>1</v>
      </c>
      <c r="E186" s="151">
        <v>1200</v>
      </c>
      <c r="F186" s="4" t="s">
        <v>75</v>
      </c>
      <c r="G186" s="64"/>
      <c r="H186" s="4"/>
    </row>
    <row r="187" spans="1:8" ht="30" x14ac:dyDescent="0.25">
      <c r="A187" s="29"/>
      <c r="B187" s="198" t="s">
        <v>11</v>
      </c>
      <c r="C187" s="199" t="s">
        <v>311</v>
      </c>
      <c r="D187" s="284"/>
      <c r="E187" s="169">
        <v>1200</v>
      </c>
      <c r="F187" s="74" t="s">
        <v>15</v>
      </c>
      <c r="G187" s="64"/>
      <c r="H187" s="4"/>
    </row>
    <row r="188" spans="1:8" x14ac:dyDescent="0.25">
      <c r="A188" s="29">
        <v>2</v>
      </c>
      <c r="B188" s="120" t="s">
        <v>77</v>
      </c>
      <c r="C188" s="39"/>
      <c r="D188" s="38"/>
      <c r="E188" s="42"/>
      <c r="F188" s="13">
        <v>6</v>
      </c>
      <c r="G188" s="68"/>
      <c r="H188" s="4"/>
    </row>
    <row r="189" spans="1:8" ht="30" x14ac:dyDescent="0.25">
      <c r="A189" s="29"/>
      <c r="B189" s="4" t="s">
        <v>20</v>
      </c>
      <c r="C189" s="122" t="s">
        <v>308</v>
      </c>
      <c r="D189" s="38">
        <v>1</v>
      </c>
      <c r="E189" s="151">
        <v>2800</v>
      </c>
      <c r="F189" s="6" t="s">
        <v>78</v>
      </c>
      <c r="G189" s="67"/>
      <c r="H189" s="26"/>
    </row>
    <row r="190" spans="1:8" ht="30" x14ac:dyDescent="0.25">
      <c r="A190" s="29"/>
      <c r="B190" s="4" t="s">
        <v>10</v>
      </c>
      <c r="C190" s="123" t="s">
        <v>313</v>
      </c>
      <c r="D190" s="38">
        <v>1</v>
      </c>
      <c r="E190" s="151">
        <v>1200</v>
      </c>
      <c r="F190" s="76" t="s">
        <v>178</v>
      </c>
      <c r="G190" s="72"/>
      <c r="H190" s="26"/>
    </row>
    <row r="191" spans="1:8" ht="30" x14ac:dyDescent="0.25">
      <c r="A191" s="29"/>
      <c r="B191" s="4" t="s">
        <v>10</v>
      </c>
      <c r="C191" s="123" t="s">
        <v>313</v>
      </c>
      <c r="D191" s="38"/>
      <c r="E191" s="151">
        <v>1000</v>
      </c>
      <c r="F191" s="5" t="s">
        <v>15</v>
      </c>
      <c r="G191" s="75"/>
      <c r="H191" s="53"/>
    </row>
    <row r="192" spans="1:8" ht="30" x14ac:dyDescent="0.25">
      <c r="A192" s="29"/>
      <c r="B192" s="4" t="s">
        <v>10</v>
      </c>
      <c r="C192" s="123" t="s">
        <v>313</v>
      </c>
      <c r="D192" s="38">
        <v>1</v>
      </c>
      <c r="E192" s="152">
        <v>1200</v>
      </c>
      <c r="F192" s="4" t="s">
        <v>79</v>
      </c>
      <c r="G192" s="68"/>
      <c r="H192" s="4"/>
    </row>
    <row r="193" spans="1:8" ht="30" x14ac:dyDescent="0.25">
      <c r="A193" s="29"/>
      <c r="B193" s="4" t="s">
        <v>11</v>
      </c>
      <c r="C193" s="123" t="s">
        <v>311</v>
      </c>
      <c r="D193" s="38">
        <v>1</v>
      </c>
      <c r="E193" s="151">
        <v>1000</v>
      </c>
      <c r="F193" s="16" t="s">
        <v>231</v>
      </c>
      <c r="G193" s="75"/>
      <c r="H193" s="85"/>
    </row>
    <row r="194" spans="1:8" ht="30" x14ac:dyDescent="0.25">
      <c r="A194" s="29"/>
      <c r="B194" s="198" t="s">
        <v>14</v>
      </c>
      <c r="C194" s="202" t="s">
        <v>312</v>
      </c>
      <c r="D194" s="284"/>
      <c r="E194" s="169">
        <v>900</v>
      </c>
      <c r="F194" s="250" t="s">
        <v>15</v>
      </c>
      <c r="G194" s="75"/>
      <c r="H194" s="85"/>
    </row>
    <row r="195" spans="1:8" ht="60" x14ac:dyDescent="0.25">
      <c r="A195" s="29">
        <v>3</v>
      </c>
      <c r="B195" s="120" t="s">
        <v>80</v>
      </c>
      <c r="C195" s="21"/>
      <c r="D195" s="38"/>
      <c r="E195" s="42"/>
      <c r="F195" s="11">
        <v>8</v>
      </c>
      <c r="G195" s="63"/>
      <c r="H195" s="4"/>
    </row>
    <row r="196" spans="1:8" ht="30" x14ac:dyDescent="0.25">
      <c r="A196" s="29"/>
      <c r="B196" s="4" t="s">
        <v>20</v>
      </c>
      <c r="C196" s="122" t="s">
        <v>308</v>
      </c>
      <c r="D196" s="38">
        <v>1</v>
      </c>
      <c r="E196" s="151">
        <v>2800</v>
      </c>
      <c r="F196" s="6" t="s">
        <v>83</v>
      </c>
      <c r="G196" s="67"/>
      <c r="H196" s="26"/>
    </row>
    <row r="197" spans="1:8" ht="30" x14ac:dyDescent="0.25">
      <c r="A197" s="29"/>
      <c r="B197" s="4" t="s">
        <v>10</v>
      </c>
      <c r="C197" s="122" t="s">
        <v>310</v>
      </c>
      <c r="D197" s="38">
        <v>1</v>
      </c>
      <c r="E197" s="151">
        <v>1500</v>
      </c>
      <c r="F197" s="4" t="s">
        <v>81</v>
      </c>
      <c r="G197" s="66"/>
      <c r="H197" s="4"/>
    </row>
    <row r="198" spans="1:8" ht="30" x14ac:dyDescent="0.25">
      <c r="A198" s="29"/>
      <c r="B198" s="4" t="s">
        <v>10</v>
      </c>
      <c r="C198" s="123" t="s">
        <v>313</v>
      </c>
      <c r="D198" s="38">
        <v>1</v>
      </c>
      <c r="E198" s="151">
        <v>1400</v>
      </c>
      <c r="F198" s="4" t="s">
        <v>82</v>
      </c>
      <c r="G198" s="66"/>
      <c r="H198" s="4"/>
    </row>
    <row r="199" spans="1:8" ht="30" x14ac:dyDescent="0.25">
      <c r="A199" s="29"/>
      <c r="B199" s="4" t="s">
        <v>10</v>
      </c>
      <c r="C199" s="123" t="s">
        <v>313</v>
      </c>
      <c r="D199" s="38">
        <v>1</v>
      </c>
      <c r="E199" s="152">
        <v>1400</v>
      </c>
      <c r="F199" s="4" t="s">
        <v>84</v>
      </c>
      <c r="G199" s="66"/>
      <c r="H199" s="4"/>
    </row>
    <row r="200" spans="1:8" ht="30" x14ac:dyDescent="0.25">
      <c r="A200" s="29"/>
      <c r="B200" s="4" t="s">
        <v>10</v>
      </c>
      <c r="C200" s="123" t="s">
        <v>313</v>
      </c>
      <c r="D200" s="38"/>
      <c r="E200" s="151">
        <v>1000</v>
      </c>
      <c r="F200" s="5" t="s">
        <v>15</v>
      </c>
      <c r="G200" s="75"/>
      <c r="H200" s="53"/>
    </row>
    <row r="201" spans="1:8" ht="30" x14ac:dyDescent="0.25">
      <c r="A201" s="29"/>
      <c r="B201" s="4" t="s">
        <v>11</v>
      </c>
      <c r="C201" s="123" t="s">
        <v>311</v>
      </c>
      <c r="D201" s="38">
        <v>1</v>
      </c>
      <c r="E201" s="151">
        <v>1200</v>
      </c>
      <c r="F201" s="16" t="s">
        <v>171</v>
      </c>
      <c r="G201" s="5"/>
      <c r="H201" s="4"/>
    </row>
    <row r="202" spans="1:8" ht="30" x14ac:dyDescent="0.25">
      <c r="A202" s="29"/>
      <c r="B202" s="4" t="s">
        <v>14</v>
      </c>
      <c r="C202" s="122" t="s">
        <v>312</v>
      </c>
      <c r="D202" s="38">
        <v>1</v>
      </c>
      <c r="E202" s="151">
        <v>1000</v>
      </c>
      <c r="F202" s="4" t="s">
        <v>167</v>
      </c>
      <c r="G202" s="5"/>
      <c r="H202" s="4"/>
    </row>
    <row r="203" spans="1:8" ht="30" x14ac:dyDescent="0.25">
      <c r="A203" s="29"/>
      <c r="B203" s="4" t="s">
        <v>14</v>
      </c>
      <c r="C203" s="122" t="s">
        <v>312</v>
      </c>
      <c r="D203" s="38">
        <v>1</v>
      </c>
      <c r="E203" s="59">
        <v>1000</v>
      </c>
      <c r="F203" s="4" t="s">
        <v>85</v>
      </c>
      <c r="G203" s="5"/>
      <c r="H203" s="4"/>
    </row>
    <row r="204" spans="1:8" ht="30" x14ac:dyDescent="0.25">
      <c r="A204" s="29">
        <v>4</v>
      </c>
      <c r="B204" s="120" t="s">
        <v>35</v>
      </c>
      <c r="C204" s="21"/>
      <c r="D204" s="38"/>
      <c r="E204" s="42"/>
      <c r="F204" s="13">
        <v>12</v>
      </c>
      <c r="G204" s="63"/>
      <c r="H204" s="4"/>
    </row>
    <row r="205" spans="1:8" ht="30" x14ac:dyDescent="0.25">
      <c r="A205" s="29"/>
      <c r="B205" s="4" t="s">
        <v>20</v>
      </c>
      <c r="C205" s="122" t="s">
        <v>308</v>
      </c>
      <c r="D205" s="38">
        <v>1</v>
      </c>
      <c r="E205" s="151">
        <v>3500</v>
      </c>
      <c r="F205" s="4" t="s">
        <v>36</v>
      </c>
      <c r="G205" s="66"/>
      <c r="H205" s="4"/>
    </row>
    <row r="206" spans="1:8" ht="30" x14ac:dyDescent="0.25">
      <c r="A206" s="29"/>
      <c r="B206" s="4" t="s">
        <v>10</v>
      </c>
      <c r="C206" s="122" t="s">
        <v>310</v>
      </c>
      <c r="D206" s="38">
        <v>1</v>
      </c>
      <c r="E206" s="152">
        <v>1500</v>
      </c>
      <c r="F206" s="4" t="s">
        <v>37</v>
      </c>
      <c r="G206" s="66"/>
      <c r="H206" s="4"/>
    </row>
    <row r="207" spans="1:8" ht="30" x14ac:dyDescent="0.25">
      <c r="A207" s="29"/>
      <c r="B207" s="4" t="s">
        <v>10</v>
      </c>
      <c r="C207" s="123" t="s">
        <v>313</v>
      </c>
      <c r="D207" s="38">
        <v>1</v>
      </c>
      <c r="E207" s="152">
        <v>1200</v>
      </c>
      <c r="F207" s="4" t="s">
        <v>158</v>
      </c>
      <c r="G207" s="66"/>
      <c r="H207" s="4"/>
    </row>
    <row r="208" spans="1:8" ht="30" x14ac:dyDescent="0.25">
      <c r="A208" s="29"/>
      <c r="B208" s="4" t="s">
        <v>10</v>
      </c>
      <c r="C208" s="123" t="s">
        <v>313</v>
      </c>
      <c r="D208" s="38">
        <v>1</v>
      </c>
      <c r="E208" s="152">
        <v>1300</v>
      </c>
      <c r="F208" s="86" t="s">
        <v>165</v>
      </c>
      <c r="G208" s="66"/>
      <c r="H208" s="4"/>
    </row>
    <row r="209" spans="1:8" ht="30" x14ac:dyDescent="0.25">
      <c r="A209" s="29"/>
      <c r="B209" s="4" t="s">
        <v>10</v>
      </c>
      <c r="C209" s="123" t="s">
        <v>313</v>
      </c>
      <c r="D209" s="38">
        <v>1</v>
      </c>
      <c r="E209" s="152">
        <v>1200</v>
      </c>
      <c r="F209" s="86" t="s">
        <v>159</v>
      </c>
      <c r="G209" s="66"/>
      <c r="H209" s="4"/>
    </row>
    <row r="210" spans="1:8" ht="30" x14ac:dyDescent="0.25">
      <c r="A210" s="29"/>
      <c r="B210" s="4" t="s">
        <v>10</v>
      </c>
      <c r="C210" s="123" t="s">
        <v>313</v>
      </c>
      <c r="D210" s="38">
        <v>1</v>
      </c>
      <c r="E210" s="152">
        <v>1300</v>
      </c>
      <c r="F210" s="86" t="s">
        <v>299</v>
      </c>
      <c r="G210" s="75"/>
      <c r="H210" s="48"/>
    </row>
    <row r="211" spans="1:8" ht="30" x14ac:dyDescent="0.25">
      <c r="A211" s="29"/>
      <c r="B211" s="4" t="s">
        <v>10</v>
      </c>
      <c r="C211" s="123" t="s">
        <v>313</v>
      </c>
      <c r="D211" s="38">
        <v>1</v>
      </c>
      <c r="E211" s="152">
        <v>1100</v>
      </c>
      <c r="F211" s="86" t="s">
        <v>160</v>
      </c>
      <c r="G211" s="66"/>
      <c r="H211" s="4"/>
    </row>
    <row r="212" spans="1:8" ht="30" x14ac:dyDescent="0.25">
      <c r="A212" s="29"/>
      <c r="B212" s="182" t="s">
        <v>10</v>
      </c>
      <c r="C212" s="183" t="s">
        <v>313</v>
      </c>
      <c r="D212" s="184"/>
      <c r="E212" s="185">
        <v>1800</v>
      </c>
      <c r="F212" s="74" t="s">
        <v>15</v>
      </c>
      <c r="G212" s="66"/>
      <c r="H212" s="4"/>
    </row>
    <row r="213" spans="1:8" ht="30" x14ac:dyDescent="0.25">
      <c r="A213" s="29"/>
      <c r="B213" s="4" t="s">
        <v>11</v>
      </c>
      <c r="C213" s="123" t="s">
        <v>311</v>
      </c>
      <c r="D213" s="38">
        <v>1</v>
      </c>
      <c r="E213" s="152">
        <v>1300</v>
      </c>
      <c r="F213" s="4" t="s">
        <v>161</v>
      </c>
      <c r="G213" s="66"/>
      <c r="H213" s="4"/>
    </row>
    <row r="214" spans="1:8" ht="30" x14ac:dyDescent="0.25">
      <c r="A214" s="29"/>
      <c r="B214" s="182" t="s">
        <v>11</v>
      </c>
      <c r="C214" s="183" t="s">
        <v>311</v>
      </c>
      <c r="D214" s="184"/>
      <c r="E214" s="185">
        <v>900</v>
      </c>
      <c r="F214" s="25" t="s">
        <v>15</v>
      </c>
      <c r="G214" s="66"/>
      <c r="H214" s="4"/>
    </row>
    <row r="215" spans="1:8" ht="30" x14ac:dyDescent="0.25">
      <c r="A215" s="29"/>
      <c r="B215" s="4" t="s">
        <v>14</v>
      </c>
      <c r="C215" s="122" t="s">
        <v>312</v>
      </c>
      <c r="D215" s="38">
        <v>1</v>
      </c>
      <c r="E215" s="59">
        <v>1000</v>
      </c>
      <c r="F215" s="4" t="s">
        <v>226</v>
      </c>
      <c r="G215" s="66"/>
      <c r="H215" s="4"/>
    </row>
    <row r="216" spans="1:8" ht="30" x14ac:dyDescent="0.25">
      <c r="A216" s="29"/>
      <c r="B216" s="4" t="s">
        <v>14</v>
      </c>
      <c r="C216" s="122" t="s">
        <v>312</v>
      </c>
      <c r="D216" s="38">
        <v>1</v>
      </c>
      <c r="E216" s="59">
        <v>1000</v>
      </c>
      <c r="F216" s="4" t="s">
        <v>162</v>
      </c>
      <c r="G216" s="66"/>
      <c r="H216" s="4"/>
    </row>
    <row r="217" spans="1:8" ht="45" x14ac:dyDescent="0.25">
      <c r="A217" s="29" t="s">
        <v>132</v>
      </c>
      <c r="B217" s="120" t="s">
        <v>275</v>
      </c>
      <c r="C217" s="21"/>
      <c r="D217" s="38"/>
      <c r="E217" s="42"/>
      <c r="F217" s="13">
        <v>15</v>
      </c>
      <c r="G217" s="63"/>
      <c r="H217" s="4"/>
    </row>
    <row r="218" spans="1:8" ht="45" x14ac:dyDescent="0.25">
      <c r="A218" s="29"/>
      <c r="B218" s="4" t="s">
        <v>19</v>
      </c>
      <c r="C218" s="122" t="s">
        <v>307</v>
      </c>
      <c r="D218" s="38">
        <v>1</v>
      </c>
      <c r="E218" s="147">
        <v>4400</v>
      </c>
      <c r="F218" s="4" t="s">
        <v>123</v>
      </c>
      <c r="G218" s="67"/>
      <c r="H218" s="23"/>
    </row>
    <row r="219" spans="1:8" ht="45" x14ac:dyDescent="0.25">
      <c r="A219" s="29"/>
      <c r="B219" s="4" t="s">
        <v>30</v>
      </c>
      <c r="C219" s="122" t="s">
        <v>314</v>
      </c>
      <c r="D219" s="38">
        <v>1</v>
      </c>
      <c r="E219" s="147">
        <v>4000</v>
      </c>
      <c r="F219" s="4" t="s">
        <v>87</v>
      </c>
      <c r="G219" s="66"/>
      <c r="H219" s="4"/>
    </row>
    <row r="220" spans="1:8" ht="60" x14ac:dyDescent="0.25">
      <c r="A220" s="29" t="s">
        <v>106</v>
      </c>
      <c r="B220" s="120" t="s">
        <v>86</v>
      </c>
      <c r="C220" s="39"/>
      <c r="D220" s="38"/>
      <c r="E220" s="42"/>
      <c r="F220" s="13">
        <v>5</v>
      </c>
      <c r="G220" s="68"/>
      <c r="H220" s="4"/>
    </row>
    <row r="221" spans="1:8" ht="30" x14ac:dyDescent="0.25">
      <c r="A221" s="29"/>
      <c r="B221" s="4" t="s">
        <v>288</v>
      </c>
      <c r="C221" s="122" t="s">
        <v>308</v>
      </c>
      <c r="D221" s="38">
        <v>1</v>
      </c>
      <c r="E221" s="151">
        <v>2800</v>
      </c>
      <c r="F221" s="4" t="s">
        <v>93</v>
      </c>
      <c r="G221" s="66"/>
      <c r="H221" s="4"/>
    </row>
    <row r="222" spans="1:8" ht="30" x14ac:dyDescent="0.25">
      <c r="A222" s="29"/>
      <c r="B222" s="54" t="s">
        <v>229</v>
      </c>
      <c r="C222" s="122" t="s">
        <v>310</v>
      </c>
      <c r="D222" s="51">
        <v>1</v>
      </c>
      <c r="E222" s="152">
        <v>1700</v>
      </c>
      <c r="F222" s="7" t="s">
        <v>89</v>
      </c>
      <c r="G222" s="66"/>
      <c r="H222" s="4"/>
    </row>
    <row r="223" spans="1:8" ht="30" x14ac:dyDescent="0.25">
      <c r="A223" s="29"/>
      <c r="B223" s="4" t="s">
        <v>222</v>
      </c>
      <c r="C223" s="123" t="s">
        <v>313</v>
      </c>
      <c r="D223" s="38">
        <v>1</v>
      </c>
      <c r="E223" s="151">
        <v>1300</v>
      </c>
      <c r="F223" s="4" t="s">
        <v>90</v>
      </c>
      <c r="G223" s="66"/>
      <c r="H223" s="4"/>
    </row>
    <row r="224" spans="1:8" ht="30" x14ac:dyDescent="0.25">
      <c r="A224" s="29"/>
      <c r="B224" s="4" t="s">
        <v>11</v>
      </c>
      <c r="C224" s="123" t="s">
        <v>311</v>
      </c>
      <c r="D224" s="38">
        <v>1</v>
      </c>
      <c r="E224" s="151">
        <v>1200</v>
      </c>
      <c r="F224" s="16" t="s">
        <v>138</v>
      </c>
      <c r="G224" s="68"/>
      <c r="H224" s="27"/>
    </row>
    <row r="225" spans="1:9" ht="30" x14ac:dyDescent="0.25">
      <c r="A225" s="29"/>
      <c r="B225" s="4" t="s">
        <v>14</v>
      </c>
      <c r="C225" s="122" t="s">
        <v>312</v>
      </c>
      <c r="D225" s="38">
        <v>1</v>
      </c>
      <c r="E225" s="151">
        <v>1150</v>
      </c>
      <c r="F225" s="16" t="s">
        <v>280</v>
      </c>
      <c r="G225" s="64"/>
      <c r="H225" s="27"/>
    </row>
    <row r="226" spans="1:9" ht="45" x14ac:dyDescent="0.25">
      <c r="A226" s="29" t="s">
        <v>105</v>
      </c>
      <c r="B226" s="120" t="s">
        <v>91</v>
      </c>
      <c r="C226" s="39"/>
      <c r="D226" s="38"/>
      <c r="E226" s="42"/>
      <c r="F226" s="120">
        <v>3</v>
      </c>
      <c r="G226" s="68"/>
      <c r="H226" s="27"/>
    </row>
    <row r="227" spans="1:9" ht="30" x14ac:dyDescent="0.25">
      <c r="A227" s="29"/>
      <c r="B227" s="4" t="s">
        <v>20</v>
      </c>
      <c r="C227" s="122" t="s">
        <v>308</v>
      </c>
      <c r="D227" s="38"/>
      <c r="E227" s="151">
        <v>4000</v>
      </c>
      <c r="F227" s="5" t="s">
        <v>15</v>
      </c>
      <c r="G227" s="64"/>
      <c r="H227" s="27"/>
    </row>
    <row r="228" spans="1:9" ht="30" x14ac:dyDescent="0.25">
      <c r="A228" s="29"/>
      <c r="B228" s="4" t="s">
        <v>10</v>
      </c>
      <c r="C228" s="122" t="s">
        <v>310</v>
      </c>
      <c r="D228" s="38"/>
      <c r="E228" s="152">
        <v>1700</v>
      </c>
      <c r="F228" s="5" t="s">
        <v>15</v>
      </c>
      <c r="G228" s="75"/>
      <c r="H228" s="53"/>
    </row>
    <row r="229" spans="1:9" ht="30" x14ac:dyDescent="0.25">
      <c r="A229" s="29"/>
      <c r="B229" s="4" t="s">
        <v>11</v>
      </c>
      <c r="C229" s="123" t="s">
        <v>311</v>
      </c>
      <c r="D229" s="38"/>
      <c r="E229" s="152">
        <v>1600</v>
      </c>
      <c r="F229" s="5" t="s">
        <v>15</v>
      </c>
      <c r="G229" s="64"/>
      <c r="H229" s="27"/>
    </row>
    <row r="230" spans="1:9" ht="90" x14ac:dyDescent="0.25">
      <c r="A230" s="29">
        <v>3</v>
      </c>
      <c r="B230" s="120" t="s">
        <v>136</v>
      </c>
      <c r="C230" s="39"/>
      <c r="D230" s="38"/>
      <c r="E230" s="149"/>
      <c r="F230" s="30">
        <v>5</v>
      </c>
      <c r="G230" s="68"/>
      <c r="H230" s="27"/>
    </row>
    <row r="231" spans="1:9" ht="30" x14ac:dyDescent="0.25">
      <c r="A231" s="29"/>
      <c r="B231" s="4" t="s">
        <v>20</v>
      </c>
      <c r="C231" s="122" t="s">
        <v>308</v>
      </c>
      <c r="D231" s="38">
        <v>1</v>
      </c>
      <c r="E231" s="151">
        <v>3500</v>
      </c>
      <c r="F231" s="4" t="s">
        <v>92</v>
      </c>
      <c r="G231" s="68"/>
      <c r="H231" s="4"/>
    </row>
    <row r="232" spans="1:9" ht="30" x14ac:dyDescent="0.25">
      <c r="A232" s="29"/>
      <c r="B232" s="4" t="s">
        <v>10</v>
      </c>
      <c r="C232" s="122" t="s">
        <v>310</v>
      </c>
      <c r="D232" s="38">
        <v>1</v>
      </c>
      <c r="E232" s="151">
        <v>2300</v>
      </c>
      <c r="F232" s="4" t="s">
        <v>88</v>
      </c>
      <c r="G232" s="66"/>
      <c r="H232" s="4"/>
    </row>
    <row r="233" spans="1:9" ht="30" x14ac:dyDescent="0.25">
      <c r="A233" s="29"/>
      <c r="B233" s="4" t="s">
        <v>229</v>
      </c>
      <c r="C233" s="123" t="s">
        <v>313</v>
      </c>
      <c r="D233" s="38"/>
      <c r="E233" s="34">
        <v>2000</v>
      </c>
      <c r="F233" s="5" t="s">
        <v>15</v>
      </c>
      <c r="G233" s="66"/>
      <c r="H233" s="4"/>
    </row>
    <row r="234" spans="1:9" ht="30" x14ac:dyDescent="0.25">
      <c r="A234" s="29"/>
      <c r="B234" s="182" t="s">
        <v>229</v>
      </c>
      <c r="C234" s="183" t="s">
        <v>313</v>
      </c>
      <c r="D234" s="184"/>
      <c r="E234" s="185">
        <v>1400</v>
      </c>
      <c r="F234" s="52" t="s">
        <v>15</v>
      </c>
      <c r="G234" s="66"/>
      <c r="H234" s="4"/>
    </row>
    <row r="235" spans="1:9" ht="30" x14ac:dyDescent="0.25">
      <c r="A235" s="29"/>
      <c r="B235" s="182" t="s">
        <v>11</v>
      </c>
      <c r="C235" s="183" t="s">
        <v>311</v>
      </c>
      <c r="D235" s="184"/>
      <c r="E235" s="185">
        <v>900</v>
      </c>
      <c r="F235" s="52" t="s">
        <v>15</v>
      </c>
      <c r="G235" s="66"/>
      <c r="H235" s="4"/>
    </row>
    <row r="236" spans="1:9" ht="30" x14ac:dyDescent="0.25">
      <c r="A236" s="29" t="s">
        <v>103</v>
      </c>
      <c r="B236" s="10" t="s">
        <v>399</v>
      </c>
      <c r="C236" s="21"/>
      <c r="D236" s="38"/>
      <c r="E236" s="149"/>
      <c r="F236" s="11">
        <v>15</v>
      </c>
      <c r="G236" s="63"/>
      <c r="H236" s="4"/>
    </row>
    <row r="237" spans="1:9" ht="45" x14ac:dyDescent="0.25">
      <c r="A237" s="29"/>
      <c r="B237" s="4" t="s">
        <v>19</v>
      </c>
      <c r="C237" s="122" t="s">
        <v>307</v>
      </c>
      <c r="D237" s="38"/>
      <c r="E237" s="147">
        <v>4400</v>
      </c>
      <c r="F237" s="52" t="s">
        <v>15</v>
      </c>
      <c r="G237" s="67"/>
      <c r="H237" s="79"/>
    </row>
    <row r="238" spans="1:9" ht="45" x14ac:dyDescent="0.25">
      <c r="A238" s="29"/>
      <c r="B238" s="4" t="s">
        <v>216</v>
      </c>
      <c r="C238" s="122" t="s">
        <v>314</v>
      </c>
      <c r="D238" s="38">
        <v>1</v>
      </c>
      <c r="E238" s="151">
        <v>2500</v>
      </c>
      <c r="F238" s="47" t="s">
        <v>108</v>
      </c>
      <c r="G238" s="47"/>
      <c r="H238" s="78"/>
      <c r="I238" s="3" t="s">
        <v>18</v>
      </c>
    </row>
    <row r="239" spans="1:9" ht="60" x14ac:dyDescent="0.25">
      <c r="A239" s="29">
        <v>1</v>
      </c>
      <c r="B239" s="11" t="s">
        <v>104</v>
      </c>
      <c r="C239" s="21"/>
      <c r="D239" s="38"/>
      <c r="E239" s="149"/>
      <c r="F239" s="56">
        <v>3</v>
      </c>
      <c r="G239" s="63"/>
      <c r="H239" s="4"/>
    </row>
    <row r="240" spans="1:9" ht="30" x14ac:dyDescent="0.25">
      <c r="A240" s="29"/>
      <c r="B240" s="12" t="s">
        <v>20</v>
      </c>
      <c r="C240" s="122" t="s">
        <v>308</v>
      </c>
      <c r="D240" s="39">
        <v>1</v>
      </c>
      <c r="E240" s="151">
        <v>2500</v>
      </c>
      <c r="F240" s="47" t="s">
        <v>230</v>
      </c>
      <c r="G240" s="66"/>
      <c r="H240" s="4"/>
    </row>
    <row r="241" spans="1:8" ht="30" x14ac:dyDescent="0.25">
      <c r="A241" s="29"/>
      <c r="B241" s="12" t="s">
        <v>10</v>
      </c>
      <c r="C241" s="162" t="s">
        <v>310</v>
      </c>
      <c r="D241" s="39"/>
      <c r="E241" s="34">
        <v>2500</v>
      </c>
      <c r="F241" s="52" t="s">
        <v>15</v>
      </c>
      <c r="G241" s="66"/>
      <c r="H241" s="4"/>
    </row>
    <row r="242" spans="1:8" ht="30" x14ac:dyDescent="0.25">
      <c r="A242" s="29"/>
      <c r="B242" s="12" t="s">
        <v>229</v>
      </c>
      <c r="C242" s="122" t="s">
        <v>310</v>
      </c>
      <c r="D242" s="40">
        <v>1</v>
      </c>
      <c r="E242" s="151">
        <v>1500</v>
      </c>
      <c r="F242" s="16" t="s">
        <v>166</v>
      </c>
      <c r="G242" s="106"/>
      <c r="H242" s="105"/>
    </row>
    <row r="243" spans="1:8" ht="30" x14ac:dyDescent="0.25">
      <c r="A243" s="29">
        <v>2</v>
      </c>
      <c r="B243" s="11" t="s">
        <v>107</v>
      </c>
      <c r="C243" s="21"/>
      <c r="D243" s="38"/>
      <c r="E243" s="149"/>
      <c r="F243" s="56">
        <v>5</v>
      </c>
      <c r="G243" s="63"/>
      <c r="H243" s="4"/>
    </row>
    <row r="244" spans="1:8" ht="30" x14ac:dyDescent="0.25">
      <c r="A244" s="29"/>
      <c r="B244" s="12" t="s">
        <v>20</v>
      </c>
      <c r="C244" s="122" t="s">
        <v>308</v>
      </c>
      <c r="D244" s="39">
        <v>1</v>
      </c>
      <c r="E244" s="151">
        <v>1800</v>
      </c>
      <c r="F244" s="6" t="s">
        <v>428</v>
      </c>
      <c r="G244" s="66"/>
      <c r="H244" s="4"/>
    </row>
    <row r="245" spans="1:8" ht="30" x14ac:dyDescent="0.25">
      <c r="A245" s="29"/>
      <c r="B245" s="12" t="s">
        <v>10</v>
      </c>
      <c r="C245" s="122" t="s">
        <v>310</v>
      </c>
      <c r="D245" s="40">
        <v>1</v>
      </c>
      <c r="E245" s="151">
        <v>1500</v>
      </c>
      <c r="F245" s="6" t="s">
        <v>163</v>
      </c>
      <c r="G245" s="66"/>
      <c r="H245" s="4"/>
    </row>
    <row r="246" spans="1:8" ht="30" x14ac:dyDescent="0.25">
      <c r="A246" s="29"/>
      <c r="B246" s="12" t="s">
        <v>10</v>
      </c>
      <c r="C246" s="123" t="s">
        <v>313</v>
      </c>
      <c r="D246" s="40">
        <v>1</v>
      </c>
      <c r="E246" s="151">
        <v>1300</v>
      </c>
      <c r="F246" s="4" t="s">
        <v>94</v>
      </c>
      <c r="G246" s="67"/>
      <c r="H246" s="82"/>
    </row>
    <row r="247" spans="1:8" s="55" customFormat="1" ht="30" x14ac:dyDescent="0.25">
      <c r="A247" s="119"/>
      <c r="B247" s="12" t="s">
        <v>229</v>
      </c>
      <c r="C247" s="123" t="s">
        <v>313</v>
      </c>
      <c r="D247" s="40">
        <v>1</v>
      </c>
      <c r="E247" s="152">
        <v>1400</v>
      </c>
      <c r="F247" s="16" t="s">
        <v>139</v>
      </c>
      <c r="G247" s="61"/>
      <c r="H247" s="48"/>
    </row>
    <row r="248" spans="1:8" ht="30" x14ac:dyDescent="0.25">
      <c r="A248" s="29"/>
      <c r="B248" s="12" t="s">
        <v>11</v>
      </c>
      <c r="C248" s="123" t="s">
        <v>311</v>
      </c>
      <c r="D248" s="40">
        <v>1</v>
      </c>
      <c r="E248" s="151">
        <v>1000</v>
      </c>
      <c r="F248" s="6" t="s">
        <v>223</v>
      </c>
      <c r="G248" s="66"/>
      <c r="H248" s="4"/>
    </row>
    <row r="249" spans="1:8" s="55" customFormat="1" ht="30" x14ac:dyDescent="0.25">
      <c r="A249" s="136">
        <v>3</v>
      </c>
      <c r="B249" s="176" t="s">
        <v>435</v>
      </c>
      <c r="C249" s="123"/>
      <c r="D249" s="40"/>
      <c r="E249" s="152"/>
      <c r="F249" s="166">
        <v>5</v>
      </c>
      <c r="G249" s="83"/>
      <c r="H249" s="7"/>
    </row>
    <row r="250" spans="1:8" s="55" customFormat="1" ht="30" x14ac:dyDescent="0.25">
      <c r="A250" s="136"/>
      <c r="B250" s="12" t="s">
        <v>20</v>
      </c>
      <c r="C250" s="122" t="s">
        <v>308</v>
      </c>
      <c r="D250" s="40">
        <v>1</v>
      </c>
      <c r="E250" s="180">
        <v>2500</v>
      </c>
      <c r="F250" s="47" t="s">
        <v>110</v>
      </c>
      <c r="G250" s="83"/>
      <c r="H250" s="7"/>
    </row>
    <row r="251" spans="1:8" s="55" customFormat="1" ht="30" x14ac:dyDescent="0.25">
      <c r="A251" s="136"/>
      <c r="B251" s="12" t="s">
        <v>10</v>
      </c>
      <c r="C251" s="123" t="s">
        <v>313</v>
      </c>
      <c r="D251" s="40">
        <v>1</v>
      </c>
      <c r="E251" s="152">
        <v>1100</v>
      </c>
      <c r="F251" s="47" t="s">
        <v>333</v>
      </c>
      <c r="G251" s="83"/>
      <c r="H251" s="7"/>
    </row>
    <row r="252" spans="1:8" s="55" customFormat="1" ht="30" x14ac:dyDescent="0.25">
      <c r="A252" s="136"/>
      <c r="B252" s="12" t="s">
        <v>10</v>
      </c>
      <c r="C252" s="123" t="s">
        <v>313</v>
      </c>
      <c r="D252" s="40"/>
      <c r="E252" s="151">
        <v>1100</v>
      </c>
      <c r="F252" s="5" t="s">
        <v>15</v>
      </c>
      <c r="G252" s="83"/>
      <c r="H252" s="7"/>
    </row>
    <row r="253" spans="1:8" s="55" customFormat="1" ht="30" x14ac:dyDescent="0.25">
      <c r="A253" s="136"/>
      <c r="B253" s="12" t="s">
        <v>11</v>
      </c>
      <c r="C253" s="123" t="s">
        <v>311</v>
      </c>
      <c r="D253" s="40"/>
      <c r="E253" s="152">
        <v>1200</v>
      </c>
      <c r="F253" s="5" t="s">
        <v>15</v>
      </c>
      <c r="G253" s="83"/>
      <c r="H253" s="7"/>
    </row>
    <row r="254" spans="1:8" s="55" customFormat="1" ht="30" x14ac:dyDescent="0.25">
      <c r="A254" s="136"/>
      <c r="B254" s="12" t="s">
        <v>11</v>
      </c>
      <c r="C254" s="123" t="s">
        <v>311</v>
      </c>
      <c r="D254" s="40">
        <v>1</v>
      </c>
      <c r="E254" s="152">
        <v>1200</v>
      </c>
      <c r="F254" s="47" t="s">
        <v>334</v>
      </c>
      <c r="G254" s="83"/>
      <c r="H254" s="7"/>
    </row>
    <row r="255" spans="1:8" ht="45" x14ac:dyDescent="0.25">
      <c r="A255" s="29" t="s">
        <v>133</v>
      </c>
      <c r="B255" s="73" t="s">
        <v>255</v>
      </c>
      <c r="C255" s="124"/>
      <c r="D255" s="40"/>
      <c r="E255" s="150"/>
      <c r="F255" s="30">
        <v>8</v>
      </c>
      <c r="G255" s="67"/>
      <c r="H255" s="103"/>
    </row>
    <row r="256" spans="1:8" ht="45" x14ac:dyDescent="0.25">
      <c r="A256" s="29"/>
      <c r="B256" s="4" t="s">
        <v>19</v>
      </c>
      <c r="C256" s="122" t="s">
        <v>307</v>
      </c>
      <c r="D256" s="38">
        <v>1</v>
      </c>
      <c r="E256" s="147">
        <v>4400</v>
      </c>
      <c r="F256" s="57" t="s">
        <v>266</v>
      </c>
      <c r="G256" s="104"/>
      <c r="H256" s="48"/>
    </row>
    <row r="257" spans="1:8" ht="30" x14ac:dyDescent="0.25">
      <c r="A257" s="29"/>
      <c r="B257" s="15" t="s">
        <v>31</v>
      </c>
      <c r="C257" s="122"/>
      <c r="D257" s="38"/>
      <c r="E257" s="147"/>
      <c r="F257" s="166">
        <v>3</v>
      </c>
      <c r="G257" s="104"/>
      <c r="H257" s="48"/>
    </row>
    <row r="258" spans="1:8" ht="30" x14ac:dyDescent="0.25">
      <c r="A258" s="29"/>
      <c r="B258" s="12" t="s">
        <v>20</v>
      </c>
      <c r="C258" s="122" t="s">
        <v>308</v>
      </c>
      <c r="D258" s="38"/>
      <c r="E258" s="147">
        <v>2000</v>
      </c>
      <c r="F258" s="5" t="s">
        <v>15</v>
      </c>
      <c r="G258" s="104"/>
      <c r="H258" s="48"/>
    </row>
    <row r="259" spans="1:8" ht="30" x14ac:dyDescent="0.25">
      <c r="A259" s="29"/>
      <c r="B259" s="12" t="s">
        <v>10</v>
      </c>
      <c r="C259" s="123" t="s">
        <v>313</v>
      </c>
      <c r="D259" s="38">
        <v>1</v>
      </c>
      <c r="E259" s="152">
        <v>1300</v>
      </c>
      <c r="F259" s="54" t="s">
        <v>218</v>
      </c>
      <c r="G259" s="104"/>
      <c r="H259" s="48"/>
    </row>
    <row r="260" spans="1:8" ht="30" x14ac:dyDescent="0.25">
      <c r="A260" s="29"/>
      <c r="B260" s="12" t="s">
        <v>10</v>
      </c>
      <c r="C260" s="123" t="s">
        <v>313</v>
      </c>
      <c r="D260" s="38">
        <v>1</v>
      </c>
      <c r="E260" s="152">
        <v>1300</v>
      </c>
      <c r="F260" s="190" t="s">
        <v>463</v>
      </c>
      <c r="G260" s="104"/>
      <c r="H260" s="48"/>
    </row>
    <row r="261" spans="1:8" ht="45" x14ac:dyDescent="0.25">
      <c r="A261" s="29"/>
      <c r="B261" s="176" t="s">
        <v>415</v>
      </c>
      <c r="C261" s="123"/>
      <c r="D261" s="38"/>
      <c r="E261" s="152"/>
      <c r="F261" s="166">
        <v>4</v>
      </c>
      <c r="G261" s="104"/>
      <c r="H261" s="48"/>
    </row>
    <row r="262" spans="1:8" ht="30" x14ac:dyDescent="0.25">
      <c r="A262" s="29"/>
      <c r="B262" s="12" t="s">
        <v>20</v>
      </c>
      <c r="C262" s="122" t="s">
        <v>308</v>
      </c>
      <c r="D262" s="38">
        <v>1</v>
      </c>
      <c r="E262" s="147">
        <v>2000</v>
      </c>
      <c r="F262" s="16" t="s">
        <v>462</v>
      </c>
      <c r="G262" s="104"/>
      <c r="H262" s="48"/>
    </row>
    <row r="263" spans="1:8" ht="30" x14ac:dyDescent="0.25">
      <c r="A263" s="29"/>
      <c r="B263" s="12" t="s">
        <v>10</v>
      </c>
      <c r="C263" s="123" t="s">
        <v>313</v>
      </c>
      <c r="D263" s="38"/>
      <c r="E263" s="152">
        <v>1300</v>
      </c>
      <c r="F263" s="5" t="s">
        <v>15</v>
      </c>
      <c r="G263" s="104"/>
      <c r="H263" s="48"/>
    </row>
    <row r="264" spans="1:8" ht="30" x14ac:dyDescent="0.25">
      <c r="A264" s="29"/>
      <c r="B264" s="12" t="s">
        <v>10</v>
      </c>
      <c r="C264" s="123" t="s">
        <v>313</v>
      </c>
      <c r="D264" s="38"/>
      <c r="E264" s="152">
        <v>1300</v>
      </c>
      <c r="F264" s="5" t="s">
        <v>15</v>
      </c>
      <c r="G264" s="104"/>
      <c r="H264" s="48"/>
    </row>
    <row r="265" spans="1:8" ht="30" x14ac:dyDescent="0.25">
      <c r="A265" s="29"/>
      <c r="B265" s="12" t="s">
        <v>11</v>
      </c>
      <c r="C265" s="123" t="s">
        <v>311</v>
      </c>
      <c r="D265" s="38"/>
      <c r="E265" s="152">
        <v>1200</v>
      </c>
      <c r="F265" s="5" t="s">
        <v>15</v>
      </c>
      <c r="G265" s="104"/>
      <c r="H265" s="48"/>
    </row>
    <row r="266" spans="1:8" ht="45" x14ac:dyDescent="0.25">
      <c r="A266" s="29" t="s">
        <v>400</v>
      </c>
      <c r="B266" s="171" t="s">
        <v>401</v>
      </c>
      <c r="C266" s="118"/>
      <c r="D266" s="49"/>
      <c r="E266" s="172"/>
      <c r="F266" s="166">
        <v>13</v>
      </c>
      <c r="G266" s="61"/>
      <c r="H266" s="24"/>
    </row>
    <row r="267" spans="1:8" ht="45" x14ac:dyDescent="0.25">
      <c r="A267" s="29"/>
      <c r="B267" s="6" t="s">
        <v>19</v>
      </c>
      <c r="C267" s="162" t="s">
        <v>307</v>
      </c>
      <c r="D267" s="40">
        <v>1</v>
      </c>
      <c r="E267" s="49">
        <v>3800</v>
      </c>
      <c r="F267" s="173" t="s">
        <v>402</v>
      </c>
      <c r="G267" s="67"/>
      <c r="H267" s="24"/>
    </row>
    <row r="268" spans="1:8" ht="45" x14ac:dyDescent="0.25">
      <c r="A268" s="29"/>
      <c r="B268" s="6" t="s">
        <v>30</v>
      </c>
      <c r="C268" s="162" t="s">
        <v>314</v>
      </c>
      <c r="D268" s="40">
        <v>1</v>
      </c>
      <c r="E268" s="49">
        <v>3600</v>
      </c>
      <c r="F268" s="173" t="s">
        <v>403</v>
      </c>
      <c r="G268" s="67"/>
      <c r="H268" s="24"/>
    </row>
    <row r="269" spans="1:8" ht="30" x14ac:dyDescent="0.25">
      <c r="A269" s="29">
        <v>1</v>
      </c>
      <c r="B269" s="171" t="s">
        <v>404</v>
      </c>
      <c r="C269" s="123"/>
      <c r="D269" s="40"/>
      <c r="E269" s="152"/>
      <c r="F269" s="11">
        <v>4</v>
      </c>
      <c r="G269" s="67"/>
      <c r="H269" s="24"/>
    </row>
    <row r="270" spans="1:8" ht="30" x14ac:dyDescent="0.25">
      <c r="A270" s="29"/>
      <c r="B270" s="6" t="s">
        <v>20</v>
      </c>
      <c r="C270" s="162" t="s">
        <v>308</v>
      </c>
      <c r="D270" s="40">
        <v>1</v>
      </c>
      <c r="E270" s="49">
        <v>2200</v>
      </c>
      <c r="F270" s="161" t="s">
        <v>405</v>
      </c>
      <c r="G270" s="67"/>
      <c r="H270" s="24"/>
    </row>
    <row r="271" spans="1:8" ht="30" x14ac:dyDescent="0.25">
      <c r="A271" s="29"/>
      <c r="B271" s="6" t="s">
        <v>10</v>
      </c>
      <c r="C271" s="162" t="s">
        <v>310</v>
      </c>
      <c r="D271" s="40"/>
      <c r="E271" s="49">
        <v>1300</v>
      </c>
      <c r="F271" s="5" t="s">
        <v>15</v>
      </c>
      <c r="G271" s="67"/>
      <c r="H271" s="24"/>
    </row>
    <row r="272" spans="1:8" ht="30" x14ac:dyDescent="0.25">
      <c r="A272" s="29"/>
      <c r="B272" s="6" t="s">
        <v>10</v>
      </c>
      <c r="C272" s="162" t="s">
        <v>310</v>
      </c>
      <c r="D272" s="40">
        <v>1</v>
      </c>
      <c r="E272" s="49">
        <v>1300</v>
      </c>
      <c r="F272" s="161" t="s">
        <v>406</v>
      </c>
      <c r="G272" s="67"/>
      <c r="H272" s="24"/>
    </row>
    <row r="273" spans="1:8" ht="30" x14ac:dyDescent="0.25">
      <c r="A273" s="29"/>
      <c r="B273" s="47" t="s">
        <v>10</v>
      </c>
      <c r="C273" s="130" t="s">
        <v>313</v>
      </c>
      <c r="D273" s="40">
        <v>1</v>
      </c>
      <c r="E273" s="49">
        <v>1200</v>
      </c>
      <c r="F273" s="174" t="s">
        <v>407</v>
      </c>
      <c r="G273" s="67"/>
      <c r="H273" s="24"/>
    </row>
    <row r="274" spans="1:8" ht="30" x14ac:dyDescent="0.25">
      <c r="A274" s="29">
        <v>2</v>
      </c>
      <c r="B274" s="13" t="s">
        <v>408</v>
      </c>
      <c r="C274" s="123"/>
      <c r="D274" s="40"/>
      <c r="E274" s="152"/>
      <c r="F274" s="175">
        <v>7</v>
      </c>
      <c r="G274" s="67"/>
      <c r="H274" s="24"/>
    </row>
    <row r="275" spans="1:8" ht="30" x14ac:dyDescent="0.25">
      <c r="A275" s="29"/>
      <c r="B275" s="6" t="s">
        <v>20</v>
      </c>
      <c r="C275" s="162" t="s">
        <v>308</v>
      </c>
      <c r="D275" s="40">
        <v>1</v>
      </c>
      <c r="E275" s="49">
        <v>2200</v>
      </c>
      <c r="F275" s="174" t="s">
        <v>409</v>
      </c>
      <c r="G275" s="67"/>
      <c r="H275" s="24"/>
    </row>
    <row r="276" spans="1:8" ht="30" x14ac:dyDescent="0.25">
      <c r="A276" s="29"/>
      <c r="B276" s="6" t="s">
        <v>10</v>
      </c>
      <c r="C276" s="162" t="s">
        <v>310</v>
      </c>
      <c r="D276" s="40">
        <v>1</v>
      </c>
      <c r="E276" s="49">
        <v>1500</v>
      </c>
      <c r="F276" s="161" t="s">
        <v>410</v>
      </c>
      <c r="G276" s="67"/>
      <c r="H276" s="24"/>
    </row>
    <row r="277" spans="1:8" ht="30" x14ac:dyDescent="0.25">
      <c r="A277" s="29"/>
      <c r="B277" s="6" t="s">
        <v>10</v>
      </c>
      <c r="C277" s="167" t="s">
        <v>313</v>
      </c>
      <c r="D277" s="40">
        <v>1</v>
      </c>
      <c r="E277" s="49">
        <v>1200</v>
      </c>
      <c r="F277" s="161" t="s">
        <v>411</v>
      </c>
      <c r="G277" s="67"/>
      <c r="H277" s="24"/>
    </row>
    <row r="278" spans="1:8" ht="30" x14ac:dyDescent="0.25">
      <c r="A278" s="29"/>
      <c r="B278" s="6" t="s">
        <v>10</v>
      </c>
      <c r="C278" s="167" t="s">
        <v>313</v>
      </c>
      <c r="D278" s="40"/>
      <c r="E278" s="49">
        <v>1100</v>
      </c>
      <c r="F278" s="5" t="s">
        <v>15</v>
      </c>
      <c r="G278" s="67"/>
      <c r="H278" s="24"/>
    </row>
    <row r="279" spans="1:8" ht="30" x14ac:dyDescent="0.25">
      <c r="A279" s="29"/>
      <c r="B279" s="6" t="s">
        <v>10</v>
      </c>
      <c r="C279" s="167" t="s">
        <v>313</v>
      </c>
      <c r="D279" s="40">
        <v>1</v>
      </c>
      <c r="E279" s="49">
        <v>1200</v>
      </c>
      <c r="F279" s="161" t="s">
        <v>412</v>
      </c>
      <c r="G279" s="67"/>
      <c r="H279" s="24"/>
    </row>
    <row r="280" spans="1:8" ht="30" x14ac:dyDescent="0.25">
      <c r="A280" s="29"/>
      <c r="B280" s="6" t="s">
        <v>10</v>
      </c>
      <c r="C280" s="167" t="s">
        <v>313</v>
      </c>
      <c r="D280" s="40">
        <v>1</v>
      </c>
      <c r="E280" s="49">
        <v>1100</v>
      </c>
      <c r="F280" s="164" t="s">
        <v>413</v>
      </c>
      <c r="G280" s="67"/>
      <c r="H280" s="24"/>
    </row>
    <row r="281" spans="1:8" ht="30" x14ac:dyDescent="0.25">
      <c r="A281" s="29"/>
      <c r="B281" s="6" t="s">
        <v>10</v>
      </c>
      <c r="C281" s="167" t="s">
        <v>313</v>
      </c>
      <c r="D281" s="40">
        <v>1</v>
      </c>
      <c r="E281" s="49">
        <v>1100</v>
      </c>
      <c r="F281" s="161" t="s">
        <v>414</v>
      </c>
      <c r="G281" s="67"/>
      <c r="H281" s="24"/>
    </row>
    <row r="282" spans="1:8" x14ac:dyDescent="0.25">
      <c r="A282" s="29"/>
      <c r="B282" s="125" t="s">
        <v>95</v>
      </c>
      <c r="C282" s="125"/>
      <c r="D282" s="126"/>
      <c r="E282" s="127"/>
      <c r="F282" s="128">
        <v>233</v>
      </c>
      <c r="G282" s="129"/>
      <c r="H282" s="110"/>
    </row>
    <row r="283" spans="1:8" x14ac:dyDescent="0.25">
      <c r="A283" s="17"/>
      <c r="B283" s="18"/>
      <c r="C283" s="18"/>
      <c r="D283" s="92">
        <f>SUM(D3:D282)</f>
        <v>201</v>
      </c>
      <c r="E283" s="92">
        <f>SUM(E3:E282)</f>
        <v>446740</v>
      </c>
      <c r="F283" s="28"/>
      <c r="G283" s="93"/>
      <c r="H283" s="28"/>
    </row>
    <row r="284" spans="1:8" x14ac:dyDescent="0.25">
      <c r="A284" s="17"/>
      <c r="B284" s="416" t="s">
        <v>479</v>
      </c>
      <c r="C284" s="416"/>
      <c r="D284" s="416"/>
      <c r="E284" s="416"/>
      <c r="F284" s="416"/>
      <c r="G284" s="91"/>
      <c r="H284" s="46"/>
    </row>
    <row r="285" spans="1:8" ht="60" x14ac:dyDescent="0.25">
      <c r="B285" s="120" t="s">
        <v>1</v>
      </c>
      <c r="C285" s="120"/>
      <c r="D285" s="36" t="s">
        <v>96</v>
      </c>
      <c r="E285" s="139" t="s">
        <v>97</v>
      </c>
      <c r="F285" s="120" t="s">
        <v>98</v>
      </c>
      <c r="G285" s="21" t="s">
        <v>174</v>
      </c>
      <c r="H285" s="21" t="s">
        <v>134</v>
      </c>
    </row>
    <row r="286" spans="1:8" ht="30" x14ac:dyDescent="0.25">
      <c r="B286" s="54" t="s">
        <v>326</v>
      </c>
      <c r="C286" s="54"/>
      <c r="D286" s="51">
        <v>1</v>
      </c>
      <c r="E286" s="136">
        <v>4000</v>
      </c>
      <c r="F286" s="54" t="s">
        <v>276</v>
      </c>
      <c r="G286" s="84">
        <v>42917</v>
      </c>
      <c r="H286" s="134">
        <v>43830</v>
      </c>
    </row>
    <row r="287" spans="1:8" ht="45" x14ac:dyDescent="0.25">
      <c r="B287" s="54" t="s">
        <v>468</v>
      </c>
      <c r="C287" s="54"/>
      <c r="D287" s="51">
        <v>1</v>
      </c>
      <c r="E287" s="136">
        <v>4000</v>
      </c>
      <c r="F287" s="54" t="s">
        <v>469</v>
      </c>
      <c r="G287" s="84">
        <v>43647</v>
      </c>
      <c r="H287" s="134">
        <v>43830</v>
      </c>
    </row>
    <row r="288" spans="1:8" ht="60" x14ac:dyDescent="0.25">
      <c r="B288" s="54" t="s">
        <v>482</v>
      </c>
      <c r="C288" s="54"/>
      <c r="D288" s="51">
        <v>1</v>
      </c>
      <c r="E288" s="136">
        <v>4000</v>
      </c>
      <c r="F288" s="54" t="s">
        <v>481</v>
      </c>
      <c r="G288" s="84">
        <v>43697</v>
      </c>
      <c r="H288" s="134">
        <v>43830</v>
      </c>
    </row>
    <row r="289" spans="1:8" ht="45" x14ac:dyDescent="0.25">
      <c r="B289" s="7" t="s">
        <v>327</v>
      </c>
      <c r="C289" s="7"/>
      <c r="D289" s="51">
        <v>1</v>
      </c>
      <c r="E289" s="136">
        <v>4000</v>
      </c>
      <c r="F289" s="54" t="s">
        <v>173</v>
      </c>
      <c r="G289" s="84">
        <v>42917</v>
      </c>
      <c r="H289" s="134">
        <v>43830</v>
      </c>
    </row>
    <row r="290" spans="1:8" ht="60" x14ac:dyDescent="0.25">
      <c r="A290" s="3"/>
      <c r="B290" s="94" t="s">
        <v>122</v>
      </c>
      <c r="C290" s="94"/>
      <c r="D290" s="95"/>
      <c r="E290" s="140"/>
      <c r="F290" s="32"/>
      <c r="G290" s="96"/>
      <c r="H290" s="101"/>
    </row>
    <row r="291" spans="1:8" ht="45" x14ac:dyDescent="0.25">
      <c r="A291" s="3"/>
      <c r="B291" s="7" t="s">
        <v>122</v>
      </c>
      <c r="C291" s="7"/>
      <c r="D291" s="51">
        <v>1</v>
      </c>
      <c r="E291" s="130">
        <v>1400</v>
      </c>
      <c r="F291" s="54" t="s">
        <v>141</v>
      </c>
      <c r="G291" s="84">
        <v>42917</v>
      </c>
      <c r="H291" s="134">
        <v>43830</v>
      </c>
    </row>
    <row r="292" spans="1:8" ht="45" x14ac:dyDescent="0.25">
      <c r="A292" s="3"/>
      <c r="B292" s="88" t="s">
        <v>122</v>
      </c>
      <c r="C292" s="88"/>
      <c r="D292" s="51">
        <v>1</v>
      </c>
      <c r="E292" s="130">
        <v>1400</v>
      </c>
      <c r="F292" s="54" t="s">
        <v>287</v>
      </c>
      <c r="G292" s="84">
        <v>42917</v>
      </c>
      <c r="H292" s="134">
        <v>43830</v>
      </c>
    </row>
    <row r="293" spans="1:8" ht="45" x14ac:dyDescent="0.25">
      <c r="A293" s="3"/>
      <c r="B293" s="7" t="s">
        <v>191</v>
      </c>
      <c r="C293" s="7"/>
      <c r="D293" s="119">
        <v>1</v>
      </c>
      <c r="E293" s="130">
        <v>1400</v>
      </c>
      <c r="F293" s="54" t="s">
        <v>332</v>
      </c>
      <c r="G293" s="84">
        <v>42917</v>
      </c>
      <c r="H293" s="134">
        <v>43830</v>
      </c>
    </row>
    <row r="294" spans="1:8" ht="45" x14ac:dyDescent="0.25">
      <c r="A294" s="3"/>
      <c r="B294" s="7" t="s">
        <v>122</v>
      </c>
      <c r="C294" s="7"/>
      <c r="D294" s="51">
        <v>1</v>
      </c>
      <c r="E294" s="136">
        <v>900</v>
      </c>
      <c r="F294" s="54" t="s">
        <v>115</v>
      </c>
      <c r="G294" s="84">
        <v>42917</v>
      </c>
      <c r="H294" s="134">
        <v>43830</v>
      </c>
    </row>
    <row r="295" spans="1:8" ht="75" x14ac:dyDescent="0.25">
      <c r="A295" s="3"/>
      <c r="B295" s="54" t="s">
        <v>233</v>
      </c>
      <c r="C295" s="54"/>
      <c r="D295" s="51">
        <v>1</v>
      </c>
      <c r="E295" s="136">
        <v>1100</v>
      </c>
      <c r="F295" s="54" t="s">
        <v>284</v>
      </c>
      <c r="G295" s="84">
        <v>42917</v>
      </c>
      <c r="H295" s="134">
        <v>43830</v>
      </c>
    </row>
    <row r="296" spans="1:8" ht="75" x14ac:dyDescent="0.25">
      <c r="A296" s="3"/>
      <c r="B296" s="54" t="s">
        <v>233</v>
      </c>
      <c r="C296" s="54"/>
      <c r="D296" s="51">
        <v>1</v>
      </c>
      <c r="E296" s="136">
        <v>900</v>
      </c>
      <c r="F296" s="54" t="s">
        <v>436</v>
      </c>
      <c r="G296" s="84">
        <v>42917</v>
      </c>
      <c r="H296" s="134">
        <v>43830</v>
      </c>
    </row>
    <row r="297" spans="1:8" ht="90" x14ac:dyDescent="0.25">
      <c r="A297" s="3"/>
      <c r="B297" s="7" t="s">
        <v>328</v>
      </c>
      <c r="C297" s="130"/>
      <c r="D297" s="51">
        <v>1</v>
      </c>
      <c r="E297" s="137">
        <v>1100</v>
      </c>
      <c r="F297" s="54" t="s">
        <v>232</v>
      </c>
      <c r="G297" s="84">
        <v>42917</v>
      </c>
      <c r="H297" s="134">
        <v>43830</v>
      </c>
    </row>
    <row r="298" spans="1:8" ht="90" x14ac:dyDescent="0.25">
      <c r="A298" s="3"/>
      <c r="B298" s="7" t="s">
        <v>329</v>
      </c>
      <c r="C298" s="130"/>
      <c r="D298" s="51">
        <v>1</v>
      </c>
      <c r="E298" s="137">
        <v>1100</v>
      </c>
      <c r="F298" s="54" t="s">
        <v>278</v>
      </c>
      <c r="G298" s="84">
        <v>42917</v>
      </c>
      <c r="H298" s="134">
        <v>43830</v>
      </c>
    </row>
    <row r="299" spans="1:8" ht="105" x14ac:dyDescent="0.25">
      <c r="A299" s="3"/>
      <c r="B299" s="7" t="s">
        <v>234</v>
      </c>
      <c r="C299" s="7"/>
      <c r="D299" s="51">
        <v>1</v>
      </c>
      <c r="E299" s="136">
        <v>900</v>
      </c>
      <c r="F299" s="54" t="s">
        <v>116</v>
      </c>
      <c r="G299" s="84">
        <v>42917</v>
      </c>
      <c r="H299" s="134">
        <v>43830</v>
      </c>
    </row>
    <row r="300" spans="1:8" ht="105" x14ac:dyDescent="0.25">
      <c r="A300" s="3"/>
      <c r="B300" s="7" t="s">
        <v>234</v>
      </c>
      <c r="C300" s="7"/>
      <c r="D300" s="51">
        <v>1</v>
      </c>
      <c r="E300" s="136">
        <v>900</v>
      </c>
      <c r="F300" s="54" t="s">
        <v>225</v>
      </c>
      <c r="G300" s="84">
        <v>42917</v>
      </c>
      <c r="H300" s="134">
        <v>43830</v>
      </c>
    </row>
    <row r="301" spans="1:8" ht="105" x14ac:dyDescent="0.25">
      <c r="A301" s="3"/>
      <c r="B301" s="7" t="s">
        <v>234</v>
      </c>
      <c r="C301" s="7"/>
      <c r="D301" s="51">
        <v>1</v>
      </c>
      <c r="E301" s="136">
        <v>900</v>
      </c>
      <c r="F301" s="54" t="s">
        <v>124</v>
      </c>
      <c r="G301" s="84">
        <v>42917</v>
      </c>
      <c r="H301" s="134">
        <v>43830</v>
      </c>
    </row>
    <row r="302" spans="1:8" ht="105" x14ac:dyDescent="0.25">
      <c r="A302" s="3"/>
      <c r="B302" s="7" t="s">
        <v>234</v>
      </c>
      <c r="C302" s="7"/>
      <c r="D302" s="51">
        <v>1</v>
      </c>
      <c r="E302" s="136">
        <v>900</v>
      </c>
      <c r="F302" s="54" t="s">
        <v>118</v>
      </c>
      <c r="G302" s="84">
        <v>42917</v>
      </c>
      <c r="H302" s="134">
        <v>43830</v>
      </c>
    </row>
    <row r="303" spans="1:8" ht="105" x14ac:dyDescent="0.25">
      <c r="A303" s="3"/>
      <c r="B303" s="7" t="s">
        <v>234</v>
      </c>
      <c r="C303" s="7"/>
      <c r="D303" s="136">
        <v>1</v>
      </c>
      <c r="E303" s="136">
        <v>900</v>
      </c>
      <c r="F303" s="54" t="s">
        <v>192</v>
      </c>
      <c r="G303" s="84">
        <v>42917</v>
      </c>
      <c r="H303" s="134">
        <v>43830</v>
      </c>
    </row>
    <row r="304" spans="1:8" ht="105" x14ac:dyDescent="0.25">
      <c r="A304" s="3"/>
      <c r="B304" s="7" t="s">
        <v>234</v>
      </c>
      <c r="C304" s="7"/>
      <c r="D304" s="136">
        <v>1</v>
      </c>
      <c r="E304" s="136">
        <v>900</v>
      </c>
      <c r="F304" s="54" t="s">
        <v>193</v>
      </c>
      <c r="G304" s="84">
        <v>42917</v>
      </c>
      <c r="H304" s="134">
        <v>43830</v>
      </c>
    </row>
    <row r="305" spans="1:8" ht="105" x14ac:dyDescent="0.25">
      <c r="A305" s="3"/>
      <c r="B305" s="7" t="s">
        <v>234</v>
      </c>
      <c r="C305" s="7"/>
      <c r="D305" s="136">
        <v>1</v>
      </c>
      <c r="E305" s="136">
        <v>900</v>
      </c>
      <c r="F305" s="54" t="s">
        <v>271</v>
      </c>
      <c r="G305" s="84">
        <v>42917</v>
      </c>
      <c r="H305" s="134">
        <v>43830</v>
      </c>
    </row>
    <row r="306" spans="1:8" ht="105" x14ac:dyDescent="0.25">
      <c r="A306" s="3"/>
      <c r="B306" s="7" t="s">
        <v>234</v>
      </c>
      <c r="C306" s="7"/>
      <c r="D306" s="136">
        <v>1</v>
      </c>
      <c r="E306" s="136">
        <v>900</v>
      </c>
      <c r="F306" s="54" t="s">
        <v>194</v>
      </c>
      <c r="G306" s="84">
        <v>42917</v>
      </c>
      <c r="H306" s="134">
        <v>43830</v>
      </c>
    </row>
    <row r="307" spans="1:8" ht="105" x14ac:dyDescent="0.25">
      <c r="A307" s="3"/>
      <c r="B307" s="7" t="s">
        <v>234</v>
      </c>
      <c r="C307" s="7"/>
      <c r="D307" s="136">
        <v>1</v>
      </c>
      <c r="E307" s="136">
        <v>900</v>
      </c>
      <c r="F307" s="54" t="s">
        <v>195</v>
      </c>
      <c r="G307" s="84">
        <v>42917</v>
      </c>
      <c r="H307" s="134">
        <v>43830</v>
      </c>
    </row>
    <row r="308" spans="1:8" ht="105" x14ac:dyDescent="0.25">
      <c r="A308" s="3"/>
      <c r="B308" s="7" t="s">
        <v>234</v>
      </c>
      <c r="C308" s="7"/>
      <c r="D308" s="136">
        <v>1</v>
      </c>
      <c r="E308" s="136">
        <v>900</v>
      </c>
      <c r="F308" s="54" t="s">
        <v>196</v>
      </c>
      <c r="G308" s="84">
        <v>42917</v>
      </c>
      <c r="H308" s="134">
        <v>43830</v>
      </c>
    </row>
    <row r="309" spans="1:8" ht="105" x14ac:dyDescent="0.25">
      <c r="A309" s="3"/>
      <c r="B309" s="7" t="s">
        <v>234</v>
      </c>
      <c r="C309" s="7"/>
      <c r="D309" s="136">
        <v>1</v>
      </c>
      <c r="E309" s="136">
        <v>900</v>
      </c>
      <c r="F309" s="47" t="s">
        <v>197</v>
      </c>
      <c r="G309" s="84">
        <v>42917</v>
      </c>
      <c r="H309" s="134">
        <v>43830</v>
      </c>
    </row>
    <row r="310" spans="1:8" ht="105" x14ac:dyDescent="0.25">
      <c r="A310" s="3"/>
      <c r="B310" s="7" t="s">
        <v>234</v>
      </c>
      <c r="C310" s="7"/>
      <c r="D310" s="136">
        <v>1</v>
      </c>
      <c r="E310" s="136">
        <v>900</v>
      </c>
      <c r="F310" s="7" t="s">
        <v>277</v>
      </c>
      <c r="G310" s="84">
        <v>42917</v>
      </c>
      <c r="H310" s="134">
        <v>43830</v>
      </c>
    </row>
    <row r="311" spans="1:8" ht="105" x14ac:dyDescent="0.25">
      <c r="A311" s="3"/>
      <c r="B311" s="7" t="s">
        <v>234</v>
      </c>
      <c r="C311" s="7"/>
      <c r="D311" s="136">
        <v>1</v>
      </c>
      <c r="E311" s="136">
        <v>900</v>
      </c>
      <c r="F311" s="7" t="s">
        <v>198</v>
      </c>
      <c r="G311" s="84">
        <v>42917</v>
      </c>
      <c r="H311" s="134">
        <v>43830</v>
      </c>
    </row>
    <row r="312" spans="1:8" ht="105" x14ac:dyDescent="0.25">
      <c r="A312" s="3"/>
      <c r="B312" s="7" t="s">
        <v>234</v>
      </c>
      <c r="C312" s="7"/>
      <c r="D312" s="136">
        <v>1</v>
      </c>
      <c r="E312" s="136">
        <v>900</v>
      </c>
      <c r="F312" s="7" t="s">
        <v>199</v>
      </c>
      <c r="G312" s="84">
        <v>42917</v>
      </c>
      <c r="H312" s="134">
        <v>43830</v>
      </c>
    </row>
    <row r="313" spans="1:8" ht="105" x14ac:dyDescent="0.25">
      <c r="A313" s="3"/>
      <c r="B313" s="7" t="s">
        <v>234</v>
      </c>
      <c r="C313" s="7"/>
      <c r="D313" s="136">
        <v>1</v>
      </c>
      <c r="E313" s="136">
        <v>900</v>
      </c>
      <c r="F313" s="47" t="s">
        <v>200</v>
      </c>
      <c r="G313" s="84">
        <v>42917</v>
      </c>
      <c r="H313" s="134">
        <v>43830</v>
      </c>
    </row>
    <row r="314" spans="1:8" ht="105" x14ac:dyDescent="0.25">
      <c r="A314" s="3"/>
      <c r="B314" s="7" t="s">
        <v>234</v>
      </c>
      <c r="C314" s="7"/>
      <c r="D314" s="136">
        <v>1</v>
      </c>
      <c r="E314" s="136">
        <v>900</v>
      </c>
      <c r="F314" s="47" t="s">
        <v>201</v>
      </c>
      <c r="G314" s="84">
        <v>42917</v>
      </c>
      <c r="H314" s="134">
        <v>43830</v>
      </c>
    </row>
    <row r="315" spans="1:8" ht="105" x14ac:dyDescent="0.25">
      <c r="A315" s="3"/>
      <c r="B315" s="7" t="s">
        <v>234</v>
      </c>
      <c r="C315" s="7"/>
      <c r="D315" s="136">
        <v>1</v>
      </c>
      <c r="E315" s="136">
        <v>900</v>
      </c>
      <c r="F315" s="47" t="s">
        <v>202</v>
      </c>
      <c r="G315" s="84">
        <v>42917</v>
      </c>
      <c r="H315" s="134">
        <v>43830</v>
      </c>
    </row>
    <row r="316" spans="1:8" ht="105" x14ac:dyDescent="0.25">
      <c r="A316" s="3"/>
      <c r="B316" s="7" t="s">
        <v>234</v>
      </c>
      <c r="C316" s="7"/>
      <c r="D316" s="136">
        <v>1</v>
      </c>
      <c r="E316" s="136">
        <v>900</v>
      </c>
      <c r="F316" s="47" t="s">
        <v>203</v>
      </c>
      <c r="G316" s="84">
        <v>42917</v>
      </c>
      <c r="H316" s="134">
        <v>43830</v>
      </c>
    </row>
    <row r="317" spans="1:8" ht="105" x14ac:dyDescent="0.25">
      <c r="A317" s="3"/>
      <c r="B317" s="7" t="s">
        <v>234</v>
      </c>
      <c r="C317" s="7"/>
      <c r="D317" s="136">
        <v>1</v>
      </c>
      <c r="E317" s="136">
        <v>900</v>
      </c>
      <c r="F317" s="7" t="s">
        <v>204</v>
      </c>
      <c r="G317" s="84">
        <v>42917</v>
      </c>
      <c r="H317" s="134">
        <v>43830</v>
      </c>
    </row>
    <row r="318" spans="1:8" ht="105" x14ac:dyDescent="0.25">
      <c r="A318" s="3"/>
      <c r="B318" s="7" t="s">
        <v>234</v>
      </c>
      <c r="C318" s="7"/>
      <c r="D318" s="136">
        <v>1</v>
      </c>
      <c r="E318" s="136">
        <v>900</v>
      </c>
      <c r="F318" s="7" t="s">
        <v>205</v>
      </c>
      <c r="G318" s="84">
        <v>42917</v>
      </c>
      <c r="H318" s="134">
        <v>43830</v>
      </c>
    </row>
    <row r="319" spans="1:8" ht="105" x14ac:dyDescent="0.25">
      <c r="A319" s="3"/>
      <c r="B319" s="7" t="s">
        <v>234</v>
      </c>
      <c r="C319" s="7"/>
      <c r="D319" s="136">
        <v>1</v>
      </c>
      <c r="E319" s="136">
        <v>900</v>
      </c>
      <c r="F319" s="47" t="s">
        <v>206</v>
      </c>
      <c r="G319" s="84">
        <v>42917</v>
      </c>
      <c r="H319" s="134">
        <v>43830</v>
      </c>
    </row>
    <row r="320" spans="1:8" ht="105" x14ac:dyDescent="0.25">
      <c r="A320" s="3"/>
      <c r="B320" s="7" t="s">
        <v>234</v>
      </c>
      <c r="C320" s="7"/>
      <c r="D320" s="136">
        <v>1</v>
      </c>
      <c r="E320" s="136">
        <v>900</v>
      </c>
      <c r="F320" s="47" t="s">
        <v>207</v>
      </c>
      <c r="G320" s="84">
        <v>42917</v>
      </c>
      <c r="H320" s="134">
        <v>43830</v>
      </c>
    </row>
    <row r="321" spans="1:8" ht="105" x14ac:dyDescent="0.25">
      <c r="A321" s="3"/>
      <c r="B321" s="7" t="s">
        <v>234</v>
      </c>
      <c r="C321" s="7"/>
      <c r="D321" s="136">
        <v>1</v>
      </c>
      <c r="E321" s="136">
        <v>900</v>
      </c>
      <c r="F321" s="153" t="s">
        <v>285</v>
      </c>
      <c r="G321" s="84">
        <v>42917</v>
      </c>
      <c r="H321" s="134">
        <v>43830</v>
      </c>
    </row>
    <row r="322" spans="1:8" ht="105" x14ac:dyDescent="0.25">
      <c r="A322" s="3"/>
      <c r="B322" s="7" t="s">
        <v>234</v>
      </c>
      <c r="C322" s="7"/>
      <c r="D322" s="136">
        <v>1</v>
      </c>
      <c r="E322" s="136">
        <v>900</v>
      </c>
      <c r="F322" s="47" t="s">
        <v>286</v>
      </c>
      <c r="G322" s="84">
        <v>42917</v>
      </c>
      <c r="H322" s="134">
        <v>43830</v>
      </c>
    </row>
    <row r="323" spans="1:8" ht="105" x14ac:dyDescent="0.25">
      <c r="A323" s="3"/>
      <c r="B323" s="7" t="s">
        <v>234</v>
      </c>
      <c r="C323" s="7"/>
      <c r="D323" s="136">
        <v>1</v>
      </c>
      <c r="E323" s="136">
        <v>900</v>
      </c>
      <c r="F323" s="47" t="s">
        <v>208</v>
      </c>
      <c r="G323" s="84">
        <v>42917</v>
      </c>
      <c r="H323" s="134">
        <v>43830</v>
      </c>
    </row>
    <row r="324" spans="1:8" ht="105" x14ac:dyDescent="0.25">
      <c r="A324" s="3"/>
      <c r="B324" s="7" t="s">
        <v>234</v>
      </c>
      <c r="C324" s="7"/>
      <c r="D324" s="136">
        <v>1</v>
      </c>
      <c r="E324" s="136">
        <v>900</v>
      </c>
      <c r="F324" s="47" t="s">
        <v>283</v>
      </c>
      <c r="G324" s="84">
        <v>42917</v>
      </c>
      <c r="H324" s="134">
        <v>43830</v>
      </c>
    </row>
    <row r="325" spans="1:8" ht="105" x14ac:dyDescent="0.25">
      <c r="A325" s="3"/>
      <c r="B325" s="7" t="s">
        <v>234</v>
      </c>
      <c r="C325" s="7"/>
      <c r="D325" s="136">
        <v>1</v>
      </c>
      <c r="E325" s="136">
        <v>900</v>
      </c>
      <c r="F325" s="47" t="s">
        <v>209</v>
      </c>
      <c r="G325" s="84">
        <v>42917</v>
      </c>
      <c r="H325" s="134">
        <v>43830</v>
      </c>
    </row>
    <row r="326" spans="1:8" ht="105" x14ac:dyDescent="0.25">
      <c r="A326" s="3"/>
      <c r="B326" s="7" t="s">
        <v>234</v>
      </c>
      <c r="C326" s="7"/>
      <c r="D326" s="136">
        <v>1</v>
      </c>
      <c r="E326" s="136">
        <v>900</v>
      </c>
      <c r="F326" s="47" t="s">
        <v>210</v>
      </c>
      <c r="G326" s="84">
        <v>42917</v>
      </c>
      <c r="H326" s="134">
        <v>43830</v>
      </c>
    </row>
    <row r="327" spans="1:8" ht="105" x14ac:dyDescent="0.25">
      <c r="A327" s="3"/>
      <c r="B327" s="7" t="s">
        <v>234</v>
      </c>
      <c r="C327" s="7"/>
      <c r="D327" s="136">
        <v>1</v>
      </c>
      <c r="E327" s="136">
        <v>900</v>
      </c>
      <c r="F327" s="47" t="s">
        <v>211</v>
      </c>
      <c r="G327" s="84">
        <v>42917</v>
      </c>
      <c r="H327" s="134">
        <v>43830</v>
      </c>
    </row>
    <row r="328" spans="1:8" ht="105" x14ac:dyDescent="0.25">
      <c r="A328" s="3"/>
      <c r="B328" s="7" t="s">
        <v>234</v>
      </c>
      <c r="C328" s="7"/>
      <c r="D328" s="136">
        <v>1</v>
      </c>
      <c r="E328" s="136">
        <v>900</v>
      </c>
      <c r="F328" s="7" t="s">
        <v>212</v>
      </c>
      <c r="G328" s="84">
        <v>42917</v>
      </c>
      <c r="H328" s="134">
        <v>43830</v>
      </c>
    </row>
    <row r="329" spans="1:8" ht="105" x14ac:dyDescent="0.25">
      <c r="A329" s="3"/>
      <c r="B329" s="7" t="s">
        <v>234</v>
      </c>
      <c r="C329" s="7"/>
      <c r="D329" s="119">
        <v>1</v>
      </c>
      <c r="E329" s="136">
        <v>900</v>
      </c>
      <c r="F329" s="47" t="s">
        <v>444</v>
      </c>
      <c r="G329" s="84">
        <v>42917</v>
      </c>
      <c r="H329" s="134">
        <v>43830</v>
      </c>
    </row>
    <row r="330" spans="1:8" ht="105" x14ac:dyDescent="0.25">
      <c r="A330" s="3"/>
      <c r="B330" s="54" t="s">
        <v>235</v>
      </c>
      <c r="C330" s="54"/>
      <c r="D330" s="49">
        <v>1</v>
      </c>
      <c r="E330" s="118">
        <v>900</v>
      </c>
      <c r="F330" s="54" t="s">
        <v>270</v>
      </c>
      <c r="G330" s="84">
        <v>42917</v>
      </c>
      <c r="H330" s="134">
        <v>43830</v>
      </c>
    </row>
    <row r="331" spans="1:8" ht="105" x14ac:dyDescent="0.25">
      <c r="A331" s="3"/>
      <c r="B331" s="54" t="s">
        <v>235</v>
      </c>
      <c r="C331" s="54"/>
      <c r="D331" s="49">
        <v>1</v>
      </c>
      <c r="E331" s="49">
        <v>1000</v>
      </c>
      <c r="F331" s="168" t="s">
        <v>416</v>
      </c>
      <c r="G331" s="84">
        <v>43383</v>
      </c>
      <c r="H331" s="134">
        <v>43830</v>
      </c>
    </row>
    <row r="332" spans="1:8" ht="105" x14ac:dyDescent="0.25">
      <c r="A332" s="3"/>
      <c r="B332" s="54" t="s">
        <v>235</v>
      </c>
      <c r="C332" s="54"/>
      <c r="D332" s="49">
        <v>1</v>
      </c>
      <c r="E332" s="49">
        <v>1200</v>
      </c>
      <c r="F332" s="177" t="s">
        <v>417</v>
      </c>
      <c r="G332" s="84">
        <v>43383</v>
      </c>
      <c r="H332" s="134">
        <v>43830</v>
      </c>
    </row>
    <row r="333" spans="1:8" x14ac:dyDescent="0.25">
      <c r="A333" s="3"/>
      <c r="B333" s="97" t="s">
        <v>236</v>
      </c>
      <c r="C333" s="97"/>
      <c r="D333" s="95"/>
      <c r="E333" s="138"/>
      <c r="F333" s="32"/>
      <c r="G333" s="101"/>
      <c r="H333" s="32"/>
    </row>
    <row r="334" spans="1:8" ht="75" x14ac:dyDescent="0.25">
      <c r="A334" s="3"/>
      <c r="B334" s="102" t="s">
        <v>438</v>
      </c>
      <c r="C334" s="102"/>
      <c r="D334" s="49">
        <v>1</v>
      </c>
      <c r="E334" s="118">
        <v>500</v>
      </c>
      <c r="F334" s="4" t="s">
        <v>304</v>
      </c>
      <c r="G334" s="84">
        <v>42917</v>
      </c>
      <c r="H334" s="134">
        <v>43830</v>
      </c>
    </row>
    <row r="335" spans="1:8" ht="75" x14ac:dyDescent="0.25">
      <c r="A335" s="3"/>
      <c r="B335" s="102" t="s">
        <v>438</v>
      </c>
      <c r="C335" s="102"/>
      <c r="D335" s="49">
        <v>1</v>
      </c>
      <c r="E335" s="118">
        <v>2000</v>
      </c>
      <c r="F335" s="4" t="s">
        <v>461</v>
      </c>
      <c r="G335" s="84">
        <v>43612</v>
      </c>
      <c r="H335" s="134">
        <v>43830</v>
      </c>
    </row>
    <row r="336" spans="1:8" ht="60" x14ac:dyDescent="0.25">
      <c r="A336" s="3"/>
      <c r="B336" s="88" t="s">
        <v>179</v>
      </c>
      <c r="C336" s="88"/>
      <c r="D336" s="51">
        <v>1</v>
      </c>
      <c r="E336" s="130">
        <v>1200</v>
      </c>
      <c r="F336" s="7" t="s">
        <v>294</v>
      </c>
      <c r="G336" s="84">
        <v>42917</v>
      </c>
      <c r="H336" s="134">
        <v>43830</v>
      </c>
    </row>
    <row r="337" spans="1:9" ht="60" x14ac:dyDescent="0.25">
      <c r="A337" s="3"/>
      <c r="B337" s="88" t="s">
        <v>179</v>
      </c>
      <c r="C337" s="88"/>
      <c r="D337" s="59">
        <v>1</v>
      </c>
      <c r="E337" s="130">
        <v>900</v>
      </c>
      <c r="F337" s="47" t="s">
        <v>100</v>
      </c>
      <c r="G337" s="84">
        <v>42917</v>
      </c>
      <c r="H337" s="134">
        <v>43830</v>
      </c>
    </row>
    <row r="338" spans="1:9" ht="60" x14ac:dyDescent="0.25">
      <c r="A338" s="3"/>
      <c r="B338" s="88" t="s">
        <v>179</v>
      </c>
      <c r="C338" s="88"/>
      <c r="D338" s="59">
        <v>1</v>
      </c>
      <c r="E338" s="130">
        <v>900</v>
      </c>
      <c r="F338" s="54" t="s">
        <v>330</v>
      </c>
      <c r="G338" s="84">
        <v>42917</v>
      </c>
      <c r="H338" s="134">
        <v>43830</v>
      </c>
    </row>
    <row r="339" spans="1:9" ht="60" x14ac:dyDescent="0.25">
      <c r="A339" s="3"/>
      <c r="B339" s="88" t="s">
        <v>179</v>
      </c>
      <c r="C339" s="88"/>
      <c r="D339" s="59">
        <v>1</v>
      </c>
      <c r="E339" s="130">
        <v>900</v>
      </c>
      <c r="F339" s="54" t="s">
        <v>44</v>
      </c>
      <c r="G339" s="84">
        <v>42917</v>
      </c>
      <c r="H339" s="134">
        <v>43830</v>
      </c>
    </row>
    <row r="340" spans="1:9" ht="75" x14ac:dyDescent="0.25">
      <c r="A340" s="3"/>
      <c r="B340" s="47" t="s">
        <v>180</v>
      </c>
      <c r="C340" s="47"/>
      <c r="D340" s="59">
        <v>1</v>
      </c>
      <c r="E340" s="130">
        <v>900</v>
      </c>
      <c r="F340" s="47" t="s">
        <v>102</v>
      </c>
      <c r="G340" s="84">
        <v>42917</v>
      </c>
      <c r="H340" s="134">
        <v>43830</v>
      </c>
    </row>
    <row r="341" spans="1:9" ht="75" x14ac:dyDescent="0.25">
      <c r="A341" s="3"/>
      <c r="B341" s="47" t="s">
        <v>180</v>
      </c>
      <c r="C341" s="47"/>
      <c r="D341" s="59">
        <v>1</v>
      </c>
      <c r="E341" s="130">
        <v>800</v>
      </c>
      <c r="F341" s="47" t="s">
        <v>302</v>
      </c>
      <c r="G341" s="84">
        <v>42917</v>
      </c>
      <c r="H341" s="134">
        <v>43830</v>
      </c>
    </row>
    <row r="342" spans="1:9" ht="75" x14ac:dyDescent="0.25">
      <c r="A342" s="3"/>
      <c r="B342" s="47" t="s">
        <v>180</v>
      </c>
      <c r="C342" s="47"/>
      <c r="D342" s="51">
        <v>1</v>
      </c>
      <c r="E342" s="136">
        <v>1000</v>
      </c>
      <c r="F342" s="47" t="s">
        <v>303</v>
      </c>
      <c r="G342" s="84">
        <v>42917</v>
      </c>
      <c r="H342" s="134">
        <v>43830</v>
      </c>
    </row>
    <row r="343" spans="1:9" ht="75" x14ac:dyDescent="0.25">
      <c r="A343" s="3"/>
      <c r="B343" s="47" t="s">
        <v>180</v>
      </c>
      <c r="C343" s="47"/>
      <c r="D343" s="51">
        <v>1</v>
      </c>
      <c r="E343" s="137">
        <v>900</v>
      </c>
      <c r="F343" s="54" t="s">
        <v>54</v>
      </c>
      <c r="G343" s="84">
        <v>42917</v>
      </c>
      <c r="H343" s="134">
        <v>43830</v>
      </c>
    </row>
    <row r="344" spans="1:9" ht="75" x14ac:dyDescent="0.25">
      <c r="A344" s="3"/>
      <c r="B344" s="47" t="s">
        <v>180</v>
      </c>
      <c r="C344" s="47"/>
      <c r="D344" s="51">
        <v>1</v>
      </c>
      <c r="E344" s="137">
        <v>900</v>
      </c>
      <c r="F344" s="47" t="s">
        <v>55</v>
      </c>
      <c r="G344" s="84">
        <v>42917</v>
      </c>
      <c r="H344" s="134">
        <v>43830</v>
      </c>
    </row>
    <row r="345" spans="1:9" ht="63.75" x14ac:dyDescent="0.25">
      <c r="A345" s="3"/>
      <c r="B345" s="179" t="s">
        <v>419</v>
      </c>
      <c r="C345" s="47"/>
      <c r="D345" s="51">
        <v>1</v>
      </c>
      <c r="E345" s="169">
        <v>650</v>
      </c>
      <c r="F345" s="178" t="s">
        <v>418</v>
      </c>
      <c r="G345" s="84">
        <v>43383</v>
      </c>
      <c r="H345" s="134">
        <v>43830</v>
      </c>
    </row>
    <row r="346" spans="1:9" ht="63.75" x14ac:dyDescent="0.25">
      <c r="A346" s="3"/>
      <c r="B346" s="179" t="s">
        <v>419</v>
      </c>
      <c r="C346" s="47"/>
      <c r="D346" s="51">
        <v>1</v>
      </c>
      <c r="E346" s="169">
        <v>650</v>
      </c>
      <c r="F346" s="178" t="s">
        <v>420</v>
      </c>
      <c r="G346" s="84">
        <v>43383</v>
      </c>
      <c r="H346" s="134">
        <v>43830</v>
      </c>
    </row>
    <row r="347" spans="1:9" ht="75" x14ac:dyDescent="0.25">
      <c r="A347" s="3"/>
      <c r="B347" s="47" t="s">
        <v>180</v>
      </c>
      <c r="C347" s="47"/>
      <c r="D347" s="51">
        <v>1</v>
      </c>
      <c r="E347" s="137">
        <v>900</v>
      </c>
      <c r="F347" s="47" t="s">
        <v>56</v>
      </c>
      <c r="G347" s="84">
        <v>42917</v>
      </c>
      <c r="H347" s="134">
        <v>43830</v>
      </c>
    </row>
    <row r="348" spans="1:9" x14ac:dyDescent="0.25">
      <c r="A348" s="3"/>
      <c r="B348" s="58" t="s">
        <v>394</v>
      </c>
      <c r="C348" s="47"/>
      <c r="D348" s="51">
        <v>1</v>
      </c>
      <c r="E348" s="137">
        <v>3600</v>
      </c>
      <c r="F348" s="47" t="s">
        <v>475</v>
      </c>
      <c r="G348" s="84">
        <v>42931</v>
      </c>
      <c r="H348" s="134">
        <v>43830</v>
      </c>
    </row>
    <row r="349" spans="1:9" ht="60" x14ac:dyDescent="0.25">
      <c r="A349" s="3"/>
      <c r="B349" s="47" t="s">
        <v>338</v>
      </c>
      <c r="C349" s="47"/>
      <c r="D349" s="51">
        <v>1</v>
      </c>
      <c r="E349" s="137">
        <v>1700</v>
      </c>
      <c r="F349" s="47" t="s">
        <v>337</v>
      </c>
      <c r="G349" s="84">
        <v>43103</v>
      </c>
      <c r="H349" s="134">
        <v>43830</v>
      </c>
    </row>
    <row r="350" spans="1:9" ht="60" x14ac:dyDescent="0.25">
      <c r="A350" s="3"/>
      <c r="B350" s="88" t="s">
        <v>339</v>
      </c>
      <c r="C350" s="88"/>
      <c r="D350" s="51">
        <v>1</v>
      </c>
      <c r="E350" s="137">
        <v>1100</v>
      </c>
      <c r="F350" s="7" t="s">
        <v>182</v>
      </c>
      <c r="G350" s="84">
        <v>42917</v>
      </c>
      <c r="H350" s="134">
        <v>43830</v>
      </c>
      <c r="I350" s="8"/>
    </row>
    <row r="351" spans="1:9" ht="60" x14ac:dyDescent="0.25">
      <c r="A351" s="3"/>
      <c r="B351" s="88" t="s">
        <v>340</v>
      </c>
      <c r="C351" s="88"/>
      <c r="D351" s="49">
        <v>1</v>
      </c>
      <c r="E351" s="118">
        <v>900</v>
      </c>
      <c r="F351" s="47" t="s">
        <v>237</v>
      </c>
      <c r="G351" s="84">
        <v>42917</v>
      </c>
      <c r="H351" s="134">
        <v>43830</v>
      </c>
      <c r="I351" s="8"/>
    </row>
    <row r="352" spans="1:9" ht="45" x14ac:dyDescent="0.25">
      <c r="A352" s="3"/>
      <c r="B352" s="58" t="s">
        <v>181</v>
      </c>
      <c r="C352" s="58"/>
      <c r="D352" s="89">
        <v>1</v>
      </c>
      <c r="E352" s="154">
        <v>1300</v>
      </c>
      <c r="F352" s="47" t="s">
        <v>169</v>
      </c>
      <c r="G352" s="84">
        <v>42917</v>
      </c>
      <c r="H352" s="134">
        <v>43830</v>
      </c>
    </row>
    <row r="353" spans="1:9" ht="45" x14ac:dyDescent="0.25">
      <c r="A353" s="3"/>
      <c r="B353" s="58" t="s">
        <v>460</v>
      </c>
      <c r="C353" s="58"/>
      <c r="D353" s="49">
        <v>1</v>
      </c>
      <c r="E353" s="118">
        <v>1100</v>
      </c>
      <c r="F353" s="54" t="s">
        <v>459</v>
      </c>
      <c r="G353" s="84">
        <v>42926</v>
      </c>
      <c r="H353" s="134">
        <v>43830</v>
      </c>
    </row>
    <row r="354" spans="1:9" ht="30" x14ac:dyDescent="0.25">
      <c r="A354" s="3"/>
      <c r="B354" s="90" t="s">
        <v>295</v>
      </c>
      <c r="C354" s="90"/>
      <c r="D354" s="51">
        <v>1</v>
      </c>
      <c r="E354" s="130">
        <v>1300</v>
      </c>
      <c r="F354" s="7" t="s">
        <v>296</v>
      </c>
      <c r="G354" s="84">
        <v>42917</v>
      </c>
      <c r="H354" s="134">
        <v>43830</v>
      </c>
      <c r="I354" s="44"/>
    </row>
    <row r="355" spans="1:9" ht="45" x14ac:dyDescent="0.25">
      <c r="A355" s="3"/>
      <c r="B355" s="102" t="s">
        <v>275</v>
      </c>
      <c r="C355" s="102"/>
      <c r="D355" s="49">
        <v>1</v>
      </c>
      <c r="E355" s="154">
        <v>4000</v>
      </c>
      <c r="F355" s="47" t="s">
        <v>301</v>
      </c>
      <c r="G355" s="84">
        <v>42917</v>
      </c>
      <c r="H355" s="134">
        <v>43830</v>
      </c>
      <c r="I355" s="116"/>
    </row>
    <row r="356" spans="1:9" ht="45" x14ac:dyDescent="0.25">
      <c r="A356" s="3"/>
      <c r="B356" s="102" t="s">
        <v>275</v>
      </c>
      <c r="C356" s="102"/>
      <c r="D356" s="49">
        <v>1</v>
      </c>
      <c r="E356" s="154">
        <v>1600</v>
      </c>
      <c r="F356" s="47" t="s">
        <v>305</v>
      </c>
      <c r="G356" s="84">
        <v>42917</v>
      </c>
      <c r="H356" s="186">
        <v>43738</v>
      </c>
      <c r="I356" s="116"/>
    </row>
    <row r="357" spans="1:9" ht="45" x14ac:dyDescent="0.25">
      <c r="A357" s="3"/>
      <c r="B357" s="102" t="s">
        <v>275</v>
      </c>
      <c r="C357" s="102"/>
      <c r="D357" s="49">
        <v>1</v>
      </c>
      <c r="E357" s="154">
        <v>4000</v>
      </c>
      <c r="F357" s="47" t="s">
        <v>427</v>
      </c>
      <c r="G357" s="84">
        <v>43389</v>
      </c>
      <c r="H357" s="134">
        <v>43830</v>
      </c>
      <c r="I357" s="116"/>
    </row>
    <row r="358" spans="1:9" x14ac:dyDescent="0.25">
      <c r="A358" s="3"/>
      <c r="B358" s="133" t="s">
        <v>331</v>
      </c>
      <c r="C358" s="132"/>
      <c r="D358" s="35"/>
      <c r="E358" s="146"/>
      <c r="F358" s="31"/>
      <c r="G358" s="101"/>
      <c r="H358" s="96"/>
      <c r="I358" s="116"/>
    </row>
    <row r="359" spans="1:9" ht="75" x14ac:dyDescent="0.25">
      <c r="A359" s="3"/>
      <c r="B359" s="47" t="s">
        <v>180</v>
      </c>
      <c r="C359" s="102"/>
      <c r="D359" s="49">
        <v>1</v>
      </c>
      <c r="E359" s="135">
        <v>1500</v>
      </c>
      <c r="F359" s="47" t="s">
        <v>316</v>
      </c>
      <c r="G359" s="84">
        <v>42917</v>
      </c>
      <c r="H359" s="134">
        <v>43830</v>
      </c>
      <c r="I359" s="116"/>
    </row>
    <row r="360" spans="1:9" ht="75" x14ac:dyDescent="0.25">
      <c r="A360" s="3"/>
      <c r="B360" s="47" t="s">
        <v>180</v>
      </c>
      <c r="C360" s="102"/>
      <c r="D360" s="49">
        <v>1</v>
      </c>
      <c r="E360" s="135">
        <v>1000</v>
      </c>
      <c r="F360" s="47" t="s">
        <v>347</v>
      </c>
      <c r="G360" s="84">
        <v>43251</v>
      </c>
      <c r="H360" s="134">
        <v>43830</v>
      </c>
      <c r="I360" s="116"/>
    </row>
    <row r="361" spans="1:9" ht="75" x14ac:dyDescent="0.25">
      <c r="A361" s="3"/>
      <c r="B361" s="47" t="s">
        <v>180</v>
      </c>
      <c r="C361" s="88"/>
      <c r="D361" s="49">
        <v>1</v>
      </c>
      <c r="E361" s="135">
        <v>1000</v>
      </c>
      <c r="F361" s="54" t="s">
        <v>343</v>
      </c>
      <c r="G361" s="84">
        <v>43132</v>
      </c>
      <c r="H361" s="134">
        <v>43830</v>
      </c>
      <c r="I361" s="116"/>
    </row>
    <row r="362" spans="1:9" ht="75" x14ac:dyDescent="0.25">
      <c r="A362" s="3"/>
      <c r="B362" s="47" t="s">
        <v>180</v>
      </c>
      <c r="C362" s="88"/>
      <c r="D362" s="49">
        <v>1</v>
      </c>
      <c r="E362" s="135">
        <v>1000</v>
      </c>
      <c r="F362" s="54" t="s">
        <v>458</v>
      </c>
      <c r="G362" s="84">
        <v>43538</v>
      </c>
      <c r="H362" s="134">
        <v>43830</v>
      </c>
      <c r="I362" s="116"/>
    </row>
    <row r="363" spans="1:9" ht="75" x14ac:dyDescent="0.25">
      <c r="A363" s="3"/>
      <c r="B363" s="47" t="s">
        <v>180</v>
      </c>
      <c r="C363" s="88"/>
      <c r="D363" s="49">
        <v>1</v>
      </c>
      <c r="E363" s="135">
        <v>1000</v>
      </c>
      <c r="F363" s="54" t="s">
        <v>471</v>
      </c>
      <c r="G363" s="84">
        <v>43647</v>
      </c>
      <c r="H363" s="134">
        <v>43830</v>
      </c>
      <c r="I363" s="116"/>
    </row>
    <row r="364" spans="1:9" ht="75" x14ac:dyDescent="0.25">
      <c r="A364" s="3"/>
      <c r="B364" s="47" t="s">
        <v>180</v>
      </c>
      <c r="C364" s="102"/>
      <c r="D364" s="49">
        <v>1</v>
      </c>
      <c r="E364" s="135">
        <v>1000</v>
      </c>
      <c r="F364" s="47" t="s">
        <v>317</v>
      </c>
      <c r="G364" s="84">
        <v>42917</v>
      </c>
      <c r="H364" s="134">
        <v>43830</v>
      </c>
      <c r="I364" s="116"/>
    </row>
    <row r="365" spans="1:9" ht="75" x14ac:dyDescent="0.25">
      <c r="A365" s="3"/>
      <c r="B365" s="47" t="s">
        <v>180</v>
      </c>
      <c r="C365" s="102"/>
      <c r="D365" s="49">
        <v>1</v>
      </c>
      <c r="E365" s="135">
        <v>1000</v>
      </c>
      <c r="F365" s="47" t="s">
        <v>318</v>
      </c>
      <c r="G365" s="84">
        <v>42917</v>
      </c>
      <c r="H365" s="134">
        <v>43830</v>
      </c>
      <c r="I365" s="116"/>
    </row>
    <row r="366" spans="1:9" ht="75" x14ac:dyDescent="0.25">
      <c r="A366" s="3"/>
      <c r="B366" s="47" t="s">
        <v>180</v>
      </c>
      <c r="C366" s="102"/>
      <c r="D366" s="49">
        <v>1</v>
      </c>
      <c r="E366" s="135">
        <v>1000</v>
      </c>
      <c r="F366" s="7" t="s">
        <v>319</v>
      </c>
      <c r="G366" s="84">
        <v>42917</v>
      </c>
      <c r="H366" s="134">
        <v>43830</v>
      </c>
      <c r="I366" s="116"/>
    </row>
    <row r="367" spans="1:9" ht="75" x14ac:dyDescent="0.25">
      <c r="A367" s="3"/>
      <c r="B367" s="47" t="s">
        <v>180</v>
      </c>
      <c r="C367" s="102"/>
      <c r="D367" s="49">
        <v>1</v>
      </c>
      <c r="E367" s="135">
        <v>1000</v>
      </c>
      <c r="F367" s="16" t="s">
        <v>348</v>
      </c>
      <c r="G367" s="84">
        <v>43251</v>
      </c>
      <c r="H367" s="134">
        <v>43830</v>
      </c>
      <c r="I367" s="116"/>
    </row>
    <row r="368" spans="1:9" ht="75" x14ac:dyDescent="0.25">
      <c r="A368" s="3"/>
      <c r="B368" s="47" t="s">
        <v>180</v>
      </c>
      <c r="C368" s="102"/>
      <c r="D368" s="49">
        <v>1</v>
      </c>
      <c r="E368" s="135">
        <v>1000</v>
      </c>
      <c r="F368" s="47" t="s">
        <v>320</v>
      </c>
      <c r="G368" s="84">
        <v>42917</v>
      </c>
      <c r="H368" s="134">
        <v>43830</v>
      </c>
      <c r="I368" s="116"/>
    </row>
    <row r="369" spans="1:9" ht="75" x14ac:dyDescent="0.25">
      <c r="A369" s="3"/>
      <c r="B369" s="47" t="s">
        <v>180</v>
      </c>
      <c r="C369" s="102"/>
      <c r="D369" s="49">
        <v>1</v>
      </c>
      <c r="E369" s="135">
        <v>1000</v>
      </c>
      <c r="F369" s="47" t="s">
        <v>321</v>
      </c>
      <c r="G369" s="84">
        <v>42917</v>
      </c>
      <c r="H369" s="134">
        <v>43830</v>
      </c>
      <c r="I369" s="116"/>
    </row>
    <row r="370" spans="1:9" ht="75" x14ac:dyDescent="0.25">
      <c r="A370" s="3"/>
      <c r="B370" s="47" t="s">
        <v>180</v>
      </c>
      <c r="C370" s="102"/>
      <c r="D370" s="49">
        <v>1</v>
      </c>
      <c r="E370" s="135">
        <v>1000</v>
      </c>
      <c r="F370" s="47" t="s">
        <v>322</v>
      </c>
      <c r="G370" s="84">
        <v>42917</v>
      </c>
      <c r="H370" s="134">
        <v>43830</v>
      </c>
      <c r="I370" s="116"/>
    </row>
    <row r="371" spans="1:9" ht="75" x14ac:dyDescent="0.25">
      <c r="A371" s="3"/>
      <c r="B371" s="47" t="s">
        <v>180</v>
      </c>
      <c r="C371" s="102"/>
      <c r="D371" s="49">
        <v>1</v>
      </c>
      <c r="E371" s="135">
        <v>1000</v>
      </c>
      <c r="F371" s="47" t="s">
        <v>323</v>
      </c>
      <c r="G371" s="84">
        <v>42917</v>
      </c>
      <c r="H371" s="134">
        <v>43830</v>
      </c>
      <c r="I371" s="116"/>
    </row>
    <row r="372" spans="1:9" ht="75" x14ac:dyDescent="0.25">
      <c r="A372" s="3"/>
      <c r="B372" s="47" t="s">
        <v>180</v>
      </c>
      <c r="C372" s="102"/>
      <c r="D372" s="49">
        <v>1</v>
      </c>
      <c r="E372" s="135">
        <v>1000</v>
      </c>
      <c r="F372" s="47" t="s">
        <v>324</v>
      </c>
      <c r="G372" s="84">
        <v>42917</v>
      </c>
      <c r="H372" s="134">
        <v>43830</v>
      </c>
      <c r="I372" s="116"/>
    </row>
    <row r="373" spans="1:9" ht="75" x14ac:dyDescent="0.25">
      <c r="A373" s="3"/>
      <c r="B373" s="47" t="s">
        <v>180</v>
      </c>
      <c r="C373" s="102"/>
      <c r="D373" s="49">
        <v>1</v>
      </c>
      <c r="E373" s="169">
        <v>1000</v>
      </c>
      <c r="F373" s="178" t="s">
        <v>421</v>
      </c>
      <c r="G373" s="84">
        <v>43383</v>
      </c>
      <c r="H373" s="134">
        <v>43830</v>
      </c>
      <c r="I373" s="116"/>
    </row>
    <row r="374" spans="1:9" ht="75" x14ac:dyDescent="0.25">
      <c r="A374" s="3"/>
      <c r="B374" s="47" t="s">
        <v>180</v>
      </c>
      <c r="C374" s="102"/>
      <c r="D374" s="49">
        <v>1</v>
      </c>
      <c r="E374" s="169">
        <v>1400</v>
      </c>
      <c r="F374" s="178" t="s">
        <v>422</v>
      </c>
      <c r="G374" s="84">
        <v>43383</v>
      </c>
      <c r="H374" s="134">
        <v>43830</v>
      </c>
      <c r="I374" s="116"/>
    </row>
    <row r="375" spans="1:9" ht="75" x14ac:dyDescent="0.25">
      <c r="A375" s="3"/>
      <c r="B375" s="47" t="s">
        <v>180</v>
      </c>
      <c r="C375" s="102"/>
      <c r="D375" s="49">
        <v>1</v>
      </c>
      <c r="E375" s="169">
        <v>1000</v>
      </c>
      <c r="F375" s="178" t="s">
        <v>423</v>
      </c>
      <c r="G375" s="84">
        <v>43383</v>
      </c>
      <c r="H375" s="134">
        <v>43830</v>
      </c>
      <c r="I375" s="116"/>
    </row>
    <row r="376" spans="1:9" ht="75" x14ac:dyDescent="0.25">
      <c r="A376" s="3"/>
      <c r="B376" s="47" t="s">
        <v>180</v>
      </c>
      <c r="C376" s="102"/>
      <c r="D376" s="49">
        <v>1</v>
      </c>
      <c r="E376" s="169">
        <v>1000</v>
      </c>
      <c r="F376" s="178" t="s">
        <v>424</v>
      </c>
      <c r="G376" s="84">
        <v>43383</v>
      </c>
      <c r="H376" s="134">
        <v>43830</v>
      </c>
      <c r="I376" s="116"/>
    </row>
    <row r="377" spans="1:9" ht="75" x14ac:dyDescent="0.25">
      <c r="A377" s="3"/>
      <c r="B377" s="47" t="s">
        <v>180</v>
      </c>
      <c r="C377" s="102"/>
      <c r="D377" s="49">
        <v>1</v>
      </c>
      <c r="E377" s="169">
        <v>1000</v>
      </c>
      <c r="F377" s="178" t="s">
        <v>425</v>
      </c>
      <c r="G377" s="84">
        <v>43383</v>
      </c>
      <c r="H377" s="134">
        <v>43830</v>
      </c>
      <c r="I377" s="116"/>
    </row>
    <row r="378" spans="1:9" ht="75" x14ac:dyDescent="0.25">
      <c r="A378" s="3"/>
      <c r="B378" s="47" t="s">
        <v>180</v>
      </c>
      <c r="C378" s="102"/>
      <c r="D378" s="49">
        <v>1</v>
      </c>
      <c r="E378" s="169">
        <v>1000</v>
      </c>
      <c r="F378" s="178" t="s">
        <v>426</v>
      </c>
      <c r="G378" s="84">
        <v>43383</v>
      </c>
      <c r="H378" s="134">
        <v>43830</v>
      </c>
      <c r="I378" s="116"/>
    </row>
    <row r="379" spans="1:9" x14ac:dyDescent="0.25">
      <c r="A379" s="3"/>
      <c r="B379" s="94" t="s">
        <v>238</v>
      </c>
      <c r="C379" s="94"/>
      <c r="D379" s="95"/>
      <c r="E379" s="138"/>
      <c r="F379" s="98"/>
      <c r="G379" s="101"/>
      <c r="H379" s="32"/>
    </row>
    <row r="380" spans="1:9" ht="75" x14ac:dyDescent="0.25">
      <c r="A380" s="3"/>
      <c r="B380" s="47" t="s">
        <v>239</v>
      </c>
      <c r="C380" s="47"/>
      <c r="D380" s="49">
        <v>1</v>
      </c>
      <c r="E380" s="130">
        <v>375</v>
      </c>
      <c r="F380" s="80" t="s">
        <v>240</v>
      </c>
      <c r="G380" s="84">
        <v>42917</v>
      </c>
      <c r="H380" s="134">
        <v>43830</v>
      </c>
    </row>
    <row r="381" spans="1:9" ht="75" x14ac:dyDescent="0.25">
      <c r="A381" s="3"/>
      <c r="B381" s="47" t="s">
        <v>239</v>
      </c>
      <c r="C381" s="47"/>
      <c r="D381" s="49">
        <v>1</v>
      </c>
      <c r="E381" s="130">
        <v>375</v>
      </c>
      <c r="F381" s="80" t="s">
        <v>241</v>
      </c>
      <c r="G381" s="84">
        <v>42917</v>
      </c>
      <c r="H381" s="134">
        <v>43830</v>
      </c>
    </row>
    <row r="382" spans="1:9" ht="75" x14ac:dyDescent="0.25">
      <c r="A382" s="3"/>
      <c r="B382" s="47" t="s">
        <v>239</v>
      </c>
      <c r="C382" s="47"/>
      <c r="D382" s="49">
        <v>1</v>
      </c>
      <c r="E382" s="130">
        <v>375</v>
      </c>
      <c r="F382" s="80" t="s">
        <v>242</v>
      </c>
      <c r="G382" s="84">
        <v>42917</v>
      </c>
      <c r="H382" s="134">
        <v>43830</v>
      </c>
    </row>
    <row r="383" spans="1:9" ht="75" x14ac:dyDescent="0.25">
      <c r="A383" s="3"/>
      <c r="B383" s="47" t="s">
        <v>239</v>
      </c>
      <c r="C383" s="47"/>
      <c r="D383" s="49">
        <v>1</v>
      </c>
      <c r="E383" s="130">
        <v>375</v>
      </c>
      <c r="F383" s="80" t="s">
        <v>243</v>
      </c>
      <c r="G383" s="84">
        <v>42917</v>
      </c>
      <c r="H383" s="134">
        <v>43830</v>
      </c>
    </row>
    <row r="384" spans="1:9" ht="75" x14ac:dyDescent="0.25">
      <c r="A384" s="3"/>
      <c r="B384" s="47" t="s">
        <v>239</v>
      </c>
      <c r="C384" s="47"/>
      <c r="D384" s="49">
        <v>1</v>
      </c>
      <c r="E384" s="130">
        <v>375</v>
      </c>
      <c r="F384" s="80" t="s">
        <v>244</v>
      </c>
      <c r="G384" s="84">
        <v>42917</v>
      </c>
      <c r="H384" s="134">
        <v>43830</v>
      </c>
    </row>
    <row r="385" spans="1:8" ht="75" x14ac:dyDescent="0.25">
      <c r="A385" s="3"/>
      <c r="B385" s="47" t="s">
        <v>239</v>
      </c>
      <c r="C385" s="47"/>
      <c r="D385" s="49">
        <v>1</v>
      </c>
      <c r="E385" s="130">
        <v>375</v>
      </c>
      <c r="F385" s="80" t="s">
        <v>245</v>
      </c>
      <c r="G385" s="84">
        <v>42917</v>
      </c>
      <c r="H385" s="134">
        <v>43830</v>
      </c>
    </row>
    <row r="386" spans="1:8" ht="75" x14ac:dyDescent="0.25">
      <c r="A386" s="3"/>
      <c r="B386" s="47" t="s">
        <v>239</v>
      </c>
      <c r="C386" s="47"/>
      <c r="D386" s="49">
        <v>1</v>
      </c>
      <c r="E386" s="130">
        <v>375</v>
      </c>
      <c r="F386" s="80" t="s">
        <v>269</v>
      </c>
      <c r="G386" s="84">
        <v>42917</v>
      </c>
      <c r="H386" s="134">
        <v>43830</v>
      </c>
    </row>
    <row r="387" spans="1:8" ht="75" x14ac:dyDescent="0.25">
      <c r="A387" s="3"/>
      <c r="B387" s="47" t="s">
        <v>239</v>
      </c>
      <c r="C387" s="47"/>
      <c r="D387" s="49">
        <v>1</v>
      </c>
      <c r="E387" s="130">
        <v>375</v>
      </c>
      <c r="F387" s="80" t="s">
        <v>246</v>
      </c>
      <c r="G387" s="84">
        <v>42917</v>
      </c>
      <c r="H387" s="134">
        <v>43830</v>
      </c>
    </row>
    <row r="388" spans="1:8" ht="75" x14ac:dyDescent="0.25">
      <c r="A388" s="3"/>
      <c r="B388" s="47" t="s">
        <v>239</v>
      </c>
      <c r="C388" s="47"/>
      <c r="D388" s="49">
        <v>1</v>
      </c>
      <c r="E388" s="130">
        <v>375</v>
      </c>
      <c r="F388" s="80" t="s">
        <v>247</v>
      </c>
      <c r="G388" s="84">
        <v>42917</v>
      </c>
      <c r="H388" s="134">
        <v>43830</v>
      </c>
    </row>
    <row r="389" spans="1:8" ht="75" x14ac:dyDescent="0.25">
      <c r="A389" s="3"/>
      <c r="B389" s="47" t="s">
        <v>239</v>
      </c>
      <c r="C389" s="47"/>
      <c r="D389" s="49">
        <v>1</v>
      </c>
      <c r="E389" s="130">
        <v>375</v>
      </c>
      <c r="F389" s="80" t="s">
        <v>248</v>
      </c>
      <c r="G389" s="84">
        <v>42917</v>
      </c>
      <c r="H389" s="134">
        <v>43830</v>
      </c>
    </row>
    <row r="390" spans="1:8" ht="75" x14ac:dyDescent="0.25">
      <c r="A390" s="3"/>
      <c r="B390" s="47" t="s">
        <v>239</v>
      </c>
      <c r="C390" s="47"/>
      <c r="D390" s="49">
        <v>1</v>
      </c>
      <c r="E390" s="130">
        <v>375</v>
      </c>
      <c r="F390" s="80" t="s">
        <v>249</v>
      </c>
      <c r="G390" s="84">
        <v>42917</v>
      </c>
      <c r="H390" s="134">
        <v>43830</v>
      </c>
    </row>
    <row r="391" spans="1:8" ht="75" x14ac:dyDescent="0.25">
      <c r="A391" s="3"/>
      <c r="B391" s="47" t="s">
        <v>239</v>
      </c>
      <c r="C391" s="47"/>
      <c r="D391" s="49">
        <v>1</v>
      </c>
      <c r="E391" s="144">
        <v>425</v>
      </c>
      <c r="F391" s="80" t="s">
        <v>250</v>
      </c>
      <c r="G391" s="84">
        <v>42917</v>
      </c>
      <c r="H391" s="134">
        <v>43830</v>
      </c>
    </row>
    <row r="392" spans="1:8" ht="75" x14ac:dyDescent="0.25">
      <c r="A392" s="3"/>
      <c r="B392" s="47" t="s">
        <v>239</v>
      </c>
      <c r="C392" s="47"/>
      <c r="D392" s="49">
        <v>1</v>
      </c>
      <c r="E392" s="130">
        <v>375</v>
      </c>
      <c r="F392" s="80" t="s">
        <v>251</v>
      </c>
      <c r="G392" s="84">
        <v>42917</v>
      </c>
      <c r="H392" s="134">
        <v>43830</v>
      </c>
    </row>
    <row r="393" spans="1:8" ht="75" x14ac:dyDescent="0.25">
      <c r="A393" s="3"/>
      <c r="B393" s="47" t="s">
        <v>239</v>
      </c>
      <c r="C393" s="47"/>
      <c r="D393" s="49">
        <v>1</v>
      </c>
      <c r="E393" s="130">
        <v>375</v>
      </c>
      <c r="F393" s="80" t="s">
        <v>252</v>
      </c>
      <c r="G393" s="84">
        <v>42917</v>
      </c>
      <c r="H393" s="134">
        <v>43830</v>
      </c>
    </row>
    <row r="394" spans="1:8" ht="75" x14ac:dyDescent="0.25">
      <c r="A394" s="3"/>
      <c r="B394" s="47" t="s">
        <v>239</v>
      </c>
      <c r="C394" s="47"/>
      <c r="D394" s="59">
        <v>1</v>
      </c>
      <c r="E394" s="130">
        <v>375</v>
      </c>
      <c r="F394" s="155" t="s">
        <v>453</v>
      </c>
      <c r="G394" s="188">
        <v>43524</v>
      </c>
      <c r="H394" s="189">
        <v>43830</v>
      </c>
    </row>
    <row r="395" spans="1:8" ht="75" x14ac:dyDescent="0.25">
      <c r="A395" s="3"/>
      <c r="B395" s="47" t="s">
        <v>239</v>
      </c>
      <c r="C395" s="47"/>
      <c r="D395" s="59">
        <v>1</v>
      </c>
      <c r="E395" s="130">
        <v>375</v>
      </c>
      <c r="F395" s="155" t="s">
        <v>470</v>
      </c>
      <c r="G395" s="188">
        <v>43629</v>
      </c>
      <c r="H395" s="189">
        <v>43830</v>
      </c>
    </row>
    <row r="396" spans="1:8" ht="75" x14ac:dyDescent="0.25">
      <c r="A396" s="3"/>
      <c r="B396" s="47" t="s">
        <v>239</v>
      </c>
      <c r="C396" s="47"/>
      <c r="D396" s="59">
        <v>1</v>
      </c>
      <c r="E396" s="130">
        <v>375</v>
      </c>
      <c r="F396" s="155" t="s">
        <v>472</v>
      </c>
      <c r="G396" s="188">
        <v>43647</v>
      </c>
      <c r="H396" s="189">
        <v>43830</v>
      </c>
    </row>
    <row r="397" spans="1:8" ht="75" x14ac:dyDescent="0.25">
      <c r="A397" s="3"/>
      <c r="B397" s="47" t="s">
        <v>239</v>
      </c>
      <c r="C397" s="47"/>
      <c r="D397" s="59">
        <v>1</v>
      </c>
      <c r="E397" s="130">
        <v>375</v>
      </c>
      <c r="F397" s="155" t="s">
        <v>473</v>
      </c>
      <c r="G397" s="188">
        <v>43647</v>
      </c>
      <c r="H397" s="189">
        <v>43830</v>
      </c>
    </row>
    <row r="398" spans="1:8" ht="75" x14ac:dyDescent="0.25">
      <c r="A398" s="3"/>
      <c r="B398" s="47" t="s">
        <v>239</v>
      </c>
      <c r="C398" s="47"/>
      <c r="D398" s="59">
        <v>1</v>
      </c>
      <c r="E398" s="130">
        <v>375</v>
      </c>
      <c r="F398" s="155" t="s">
        <v>474</v>
      </c>
      <c r="G398" s="188">
        <v>43647</v>
      </c>
      <c r="H398" s="189">
        <v>43830</v>
      </c>
    </row>
    <row r="399" spans="1:8" ht="75" x14ac:dyDescent="0.25">
      <c r="A399" s="3"/>
      <c r="B399" s="47" t="s">
        <v>239</v>
      </c>
      <c r="C399" s="47"/>
      <c r="D399" s="49">
        <v>1</v>
      </c>
      <c r="E399" s="130">
        <v>375</v>
      </c>
      <c r="F399" s="80" t="s">
        <v>273</v>
      </c>
      <c r="G399" s="84">
        <v>42917</v>
      </c>
      <c r="H399" s="134">
        <v>43830</v>
      </c>
    </row>
    <row r="400" spans="1:8" x14ac:dyDescent="0.25">
      <c r="A400" s="3"/>
      <c r="B400" s="108"/>
      <c r="C400" s="108"/>
      <c r="D400" s="87">
        <f>SUM(D286:D399)</f>
        <v>110</v>
      </c>
      <c r="E400" s="145"/>
      <c r="F400" s="109"/>
      <c r="G400" s="112"/>
      <c r="H400" s="111"/>
    </row>
    <row r="401" spans="1:9" x14ac:dyDescent="0.25">
      <c r="A401" s="3"/>
      <c r="B401" s="97" t="s">
        <v>253</v>
      </c>
      <c r="C401" s="97"/>
      <c r="D401" s="95"/>
      <c r="E401" s="138"/>
      <c r="F401" s="98"/>
      <c r="G401" s="101"/>
      <c r="H401" s="32"/>
    </row>
    <row r="402" spans="1:9" ht="30" x14ac:dyDescent="0.25">
      <c r="A402" s="3"/>
      <c r="B402" s="7" t="s">
        <v>254</v>
      </c>
      <c r="C402" s="7"/>
      <c r="D402" s="51">
        <v>1</v>
      </c>
      <c r="E402" s="136">
        <v>1250</v>
      </c>
      <c r="F402" s="54" t="s">
        <v>336</v>
      </c>
      <c r="G402" s="84">
        <v>43493</v>
      </c>
      <c r="H402" s="134">
        <v>43830</v>
      </c>
    </row>
    <row r="403" spans="1:9" ht="30" x14ac:dyDescent="0.25">
      <c r="A403" s="3"/>
      <c r="B403" s="7" t="s">
        <v>254</v>
      </c>
      <c r="C403" s="7"/>
      <c r="D403" s="51">
        <v>1</v>
      </c>
      <c r="E403" s="136">
        <v>1250</v>
      </c>
      <c r="F403" s="54" t="s">
        <v>183</v>
      </c>
      <c r="G403" s="84">
        <v>43493</v>
      </c>
      <c r="H403" s="134">
        <v>43830</v>
      </c>
    </row>
    <row r="404" spans="1:9" ht="30" x14ac:dyDescent="0.25">
      <c r="A404" s="3"/>
      <c r="B404" s="7" t="s">
        <v>254</v>
      </c>
      <c r="C404" s="7"/>
      <c r="D404" s="51">
        <v>1</v>
      </c>
      <c r="E404" s="136">
        <v>1250</v>
      </c>
      <c r="F404" s="54" t="s">
        <v>220</v>
      </c>
      <c r="G404" s="84">
        <v>43493</v>
      </c>
      <c r="H404" s="134">
        <v>43830</v>
      </c>
    </row>
    <row r="405" spans="1:9" x14ac:dyDescent="0.25">
      <c r="A405" s="3"/>
      <c r="B405" s="110"/>
      <c r="C405" s="110"/>
      <c r="D405" s="87">
        <f>SUM(D402:D404)</f>
        <v>3</v>
      </c>
      <c r="E405" s="142"/>
      <c r="F405" s="111"/>
      <c r="G405" s="112"/>
      <c r="H405" s="181"/>
    </row>
    <row r="406" spans="1:9" ht="45" x14ac:dyDescent="0.25">
      <c r="A406" s="3"/>
      <c r="B406" s="99" t="s">
        <v>255</v>
      </c>
      <c r="C406" s="99"/>
      <c r="D406" s="95"/>
      <c r="E406" s="143"/>
      <c r="F406" s="121"/>
      <c r="G406" s="101"/>
      <c r="H406" s="32"/>
    </row>
    <row r="407" spans="1:9" ht="45" x14ac:dyDescent="0.25">
      <c r="A407" s="3"/>
      <c r="B407" s="90" t="s">
        <v>483</v>
      </c>
      <c r="C407" s="90"/>
      <c r="D407" s="51">
        <v>1</v>
      </c>
      <c r="E407" s="130">
        <v>1400</v>
      </c>
      <c r="F407" s="57" t="s">
        <v>282</v>
      </c>
      <c r="G407" s="84">
        <v>42917</v>
      </c>
      <c r="H407" s="134">
        <v>43830</v>
      </c>
    </row>
    <row r="408" spans="1:9" ht="45" x14ac:dyDescent="0.25">
      <c r="A408" s="3"/>
      <c r="B408" s="90" t="s">
        <v>483</v>
      </c>
      <c r="C408" s="90"/>
      <c r="D408" s="51">
        <v>1</v>
      </c>
      <c r="E408" s="130">
        <v>1700</v>
      </c>
      <c r="F408" s="57" t="s">
        <v>256</v>
      </c>
      <c r="G408" s="84">
        <v>42917</v>
      </c>
      <c r="H408" s="134">
        <v>43830</v>
      </c>
    </row>
    <row r="409" spans="1:9" ht="45" x14ac:dyDescent="0.25">
      <c r="A409" s="3"/>
      <c r="B409" s="90" t="s">
        <v>483</v>
      </c>
      <c r="C409" s="90"/>
      <c r="D409" s="51">
        <v>1</v>
      </c>
      <c r="E409" s="130">
        <v>1400</v>
      </c>
      <c r="F409" s="57" t="s">
        <v>257</v>
      </c>
      <c r="G409" s="84">
        <v>42917</v>
      </c>
      <c r="H409" s="134">
        <v>43830</v>
      </c>
    </row>
    <row r="410" spans="1:9" ht="45" x14ac:dyDescent="0.25">
      <c r="A410" s="3"/>
      <c r="B410" s="90" t="s">
        <v>483</v>
      </c>
      <c r="C410" s="90"/>
      <c r="D410" s="51">
        <v>1</v>
      </c>
      <c r="E410" s="130">
        <v>1700</v>
      </c>
      <c r="F410" s="57" t="s">
        <v>258</v>
      </c>
      <c r="G410" s="84">
        <v>42917</v>
      </c>
      <c r="H410" s="134">
        <v>43830</v>
      </c>
    </row>
    <row r="411" spans="1:9" ht="45" x14ac:dyDescent="0.25">
      <c r="A411" s="3"/>
      <c r="B411" s="90" t="s">
        <v>483</v>
      </c>
      <c r="C411" s="90"/>
      <c r="D411" s="51">
        <v>1</v>
      </c>
      <c r="E411" s="130">
        <v>1700</v>
      </c>
      <c r="F411" s="57" t="s">
        <v>259</v>
      </c>
      <c r="G411" s="84">
        <v>42917</v>
      </c>
      <c r="H411" s="134">
        <v>43830</v>
      </c>
    </row>
    <row r="412" spans="1:9" ht="45" x14ac:dyDescent="0.25">
      <c r="A412" s="3"/>
      <c r="B412" s="90" t="s">
        <v>483</v>
      </c>
      <c r="C412" s="90"/>
      <c r="D412" s="51">
        <v>1</v>
      </c>
      <c r="E412" s="130">
        <v>1700</v>
      </c>
      <c r="F412" s="114" t="s">
        <v>260</v>
      </c>
      <c r="G412" s="84">
        <v>42917</v>
      </c>
      <c r="H412" s="134">
        <v>43830</v>
      </c>
      <c r="I412" s="3" t="s">
        <v>480</v>
      </c>
    </row>
    <row r="413" spans="1:9" ht="45" x14ac:dyDescent="0.25">
      <c r="A413" s="3"/>
      <c r="B413" s="90" t="s">
        <v>483</v>
      </c>
      <c r="C413" s="90"/>
      <c r="D413" s="51">
        <v>1</v>
      </c>
      <c r="E413" s="130">
        <v>1700</v>
      </c>
      <c r="F413" s="57" t="s">
        <v>261</v>
      </c>
      <c r="G413" s="84">
        <v>42917</v>
      </c>
      <c r="H413" s="134">
        <v>43830</v>
      </c>
    </row>
    <row r="414" spans="1:9" ht="45" x14ac:dyDescent="0.25">
      <c r="A414" s="3"/>
      <c r="B414" s="90" t="s">
        <v>483</v>
      </c>
      <c r="C414" s="90"/>
      <c r="D414" s="51">
        <v>1</v>
      </c>
      <c r="E414" s="130">
        <v>1400</v>
      </c>
      <c r="F414" s="57" t="s">
        <v>262</v>
      </c>
      <c r="G414" s="84">
        <v>42917</v>
      </c>
      <c r="H414" s="134">
        <v>43830</v>
      </c>
    </row>
    <row r="415" spans="1:9" ht="45" x14ac:dyDescent="0.25">
      <c r="A415" s="3"/>
      <c r="B415" s="90" t="s">
        <v>483</v>
      </c>
      <c r="C415" s="90"/>
      <c r="D415" s="51">
        <v>1</v>
      </c>
      <c r="E415" s="130">
        <v>1700</v>
      </c>
      <c r="F415" s="57" t="s">
        <v>263</v>
      </c>
      <c r="G415" s="84">
        <v>42917</v>
      </c>
      <c r="H415" s="134">
        <v>43830</v>
      </c>
    </row>
    <row r="416" spans="1:9" ht="45" x14ac:dyDescent="0.25">
      <c r="A416" s="3"/>
      <c r="B416" s="90" t="s">
        <v>483</v>
      </c>
      <c r="C416" s="90"/>
      <c r="D416" s="51">
        <v>1</v>
      </c>
      <c r="E416" s="130">
        <v>1700</v>
      </c>
      <c r="F416" s="57" t="s">
        <v>264</v>
      </c>
      <c r="G416" s="84">
        <v>42917</v>
      </c>
      <c r="H416" s="134">
        <v>43830</v>
      </c>
    </row>
    <row r="417" spans="1:8" ht="45" x14ac:dyDescent="0.25">
      <c r="A417" s="3"/>
      <c r="B417" s="90" t="s">
        <v>483</v>
      </c>
      <c r="C417" s="90"/>
      <c r="D417" s="51">
        <v>1</v>
      </c>
      <c r="E417" s="130">
        <v>1400</v>
      </c>
      <c r="F417" s="57" t="s">
        <v>265</v>
      </c>
      <c r="G417" s="84">
        <v>42917</v>
      </c>
      <c r="H417" s="134">
        <v>43830</v>
      </c>
    </row>
    <row r="418" spans="1:8" ht="45" x14ac:dyDescent="0.25">
      <c r="A418" s="3"/>
      <c r="B418" s="90" t="s">
        <v>483</v>
      </c>
      <c r="C418" s="90"/>
      <c r="D418" s="51">
        <v>1</v>
      </c>
      <c r="E418" s="130">
        <v>1700</v>
      </c>
      <c r="F418" s="57" t="s">
        <v>267</v>
      </c>
      <c r="G418" s="84">
        <v>42917</v>
      </c>
      <c r="H418" s="134">
        <v>43830</v>
      </c>
    </row>
    <row r="419" spans="1:8" ht="45" x14ac:dyDescent="0.25">
      <c r="A419" s="3"/>
      <c r="B419" s="90" t="s">
        <v>483</v>
      </c>
      <c r="C419" s="90"/>
      <c r="D419" s="51">
        <v>1</v>
      </c>
      <c r="E419" s="130">
        <v>1700</v>
      </c>
      <c r="F419" s="57" t="s">
        <v>268</v>
      </c>
      <c r="G419" s="84">
        <v>42917</v>
      </c>
      <c r="H419" s="134">
        <v>43830</v>
      </c>
    </row>
    <row r="420" spans="1:8" ht="45" x14ac:dyDescent="0.25">
      <c r="A420" s="3"/>
      <c r="B420" s="90" t="s">
        <v>483</v>
      </c>
      <c r="C420" s="90"/>
      <c r="D420" s="51">
        <v>1</v>
      </c>
      <c r="E420" s="130">
        <v>1400</v>
      </c>
      <c r="F420" s="7" t="s">
        <v>289</v>
      </c>
      <c r="G420" s="84">
        <v>42917</v>
      </c>
      <c r="H420" s="134">
        <v>43830</v>
      </c>
    </row>
    <row r="421" spans="1:8" ht="45" x14ac:dyDescent="0.25">
      <c r="A421" s="3"/>
      <c r="B421" s="90" t="s">
        <v>483</v>
      </c>
      <c r="C421" s="90"/>
      <c r="D421" s="51">
        <v>1</v>
      </c>
      <c r="E421" s="130">
        <v>1700</v>
      </c>
      <c r="F421" s="57" t="s">
        <v>290</v>
      </c>
      <c r="G421" s="84">
        <v>42917</v>
      </c>
      <c r="H421" s="134">
        <v>43830</v>
      </c>
    </row>
    <row r="422" spans="1:8" ht="45" x14ac:dyDescent="0.25">
      <c r="A422" s="3"/>
      <c r="B422" s="90" t="s">
        <v>483</v>
      </c>
      <c r="C422" s="90"/>
      <c r="D422" s="51">
        <v>1</v>
      </c>
      <c r="E422" s="130">
        <v>1400</v>
      </c>
      <c r="F422" s="156" t="s">
        <v>351</v>
      </c>
      <c r="G422" s="84">
        <v>42998</v>
      </c>
      <c r="H422" s="134">
        <v>43830</v>
      </c>
    </row>
    <row r="423" spans="1:8" ht="45" x14ac:dyDescent="0.25">
      <c r="A423" s="3"/>
      <c r="B423" s="90" t="s">
        <v>483</v>
      </c>
      <c r="C423" s="90"/>
      <c r="D423" s="51">
        <v>1</v>
      </c>
      <c r="E423" s="130">
        <v>1700</v>
      </c>
      <c r="F423" s="156" t="s">
        <v>352</v>
      </c>
      <c r="G423" s="84">
        <v>42998</v>
      </c>
      <c r="H423" s="134">
        <v>43830</v>
      </c>
    </row>
    <row r="424" spans="1:8" ht="45" x14ac:dyDescent="0.25">
      <c r="A424" s="3"/>
      <c r="B424" s="90" t="s">
        <v>483</v>
      </c>
      <c r="C424" s="90"/>
      <c r="D424" s="51">
        <v>1</v>
      </c>
      <c r="E424" s="130">
        <v>1400</v>
      </c>
      <c r="F424" s="156" t="s">
        <v>353</v>
      </c>
      <c r="G424" s="84">
        <v>42998</v>
      </c>
      <c r="H424" s="134">
        <v>43830</v>
      </c>
    </row>
    <row r="425" spans="1:8" ht="45" x14ac:dyDescent="0.25">
      <c r="A425" s="3"/>
      <c r="B425" s="90" t="s">
        <v>483</v>
      </c>
      <c r="C425" s="90"/>
      <c r="D425" s="51">
        <v>1</v>
      </c>
      <c r="E425" s="130">
        <v>1400</v>
      </c>
      <c r="F425" s="156" t="s">
        <v>354</v>
      </c>
      <c r="G425" s="84">
        <v>42998</v>
      </c>
      <c r="H425" s="134">
        <v>43830</v>
      </c>
    </row>
    <row r="426" spans="1:8" ht="45" x14ac:dyDescent="0.25">
      <c r="A426" s="3"/>
      <c r="B426" s="90" t="s">
        <v>483</v>
      </c>
      <c r="C426" s="90"/>
      <c r="D426" s="51">
        <v>1</v>
      </c>
      <c r="E426" s="130">
        <v>1400</v>
      </c>
      <c r="F426" s="156" t="s">
        <v>355</v>
      </c>
      <c r="G426" s="84">
        <v>42998</v>
      </c>
      <c r="H426" s="134">
        <v>43830</v>
      </c>
    </row>
    <row r="427" spans="1:8" ht="45" x14ac:dyDescent="0.25">
      <c r="A427" s="3"/>
      <c r="B427" s="90" t="s">
        <v>483</v>
      </c>
      <c r="C427" s="90"/>
      <c r="D427" s="51">
        <v>1</v>
      </c>
      <c r="E427" s="130">
        <v>1400</v>
      </c>
      <c r="F427" s="156" t="s">
        <v>356</v>
      </c>
      <c r="G427" s="84">
        <v>42998</v>
      </c>
      <c r="H427" s="134">
        <v>43830</v>
      </c>
    </row>
    <row r="428" spans="1:8" ht="45" x14ac:dyDescent="0.25">
      <c r="A428" s="3"/>
      <c r="B428" s="90" t="s">
        <v>483</v>
      </c>
      <c r="C428" s="90"/>
      <c r="D428" s="51">
        <v>1</v>
      </c>
      <c r="E428" s="130">
        <v>1400</v>
      </c>
      <c r="F428" s="156" t="s">
        <v>357</v>
      </c>
      <c r="G428" s="84">
        <v>42998</v>
      </c>
      <c r="H428" s="134">
        <v>43830</v>
      </c>
    </row>
    <row r="429" spans="1:8" ht="45" x14ac:dyDescent="0.25">
      <c r="A429" s="3"/>
      <c r="B429" s="90" t="s">
        <v>483</v>
      </c>
      <c r="C429" s="90"/>
      <c r="D429" s="51">
        <v>1</v>
      </c>
      <c r="E429" s="130">
        <v>1700</v>
      </c>
      <c r="F429" s="156" t="s">
        <v>358</v>
      </c>
      <c r="G429" s="84">
        <v>42998</v>
      </c>
      <c r="H429" s="134">
        <v>43830</v>
      </c>
    </row>
    <row r="430" spans="1:8" ht="45" x14ac:dyDescent="0.25">
      <c r="A430" s="3"/>
      <c r="B430" s="90" t="s">
        <v>483</v>
      </c>
      <c r="C430" s="90"/>
      <c r="D430" s="51">
        <v>1</v>
      </c>
      <c r="E430" s="130">
        <v>1400</v>
      </c>
      <c r="F430" s="58" t="s">
        <v>445</v>
      </c>
      <c r="G430" s="84">
        <v>43002</v>
      </c>
      <c r="H430" s="134">
        <v>43830</v>
      </c>
    </row>
    <row r="431" spans="1:8" ht="45" x14ac:dyDescent="0.25">
      <c r="A431" s="3"/>
      <c r="B431" s="90" t="s">
        <v>483</v>
      </c>
      <c r="C431" s="90"/>
      <c r="D431" s="51">
        <v>1</v>
      </c>
      <c r="E431" s="130">
        <v>1400</v>
      </c>
      <c r="F431" s="58" t="s">
        <v>446</v>
      </c>
      <c r="G431" s="84">
        <v>43489</v>
      </c>
      <c r="H431" s="134">
        <v>43830</v>
      </c>
    </row>
    <row r="432" spans="1:8" ht="45" x14ac:dyDescent="0.25">
      <c r="A432" s="3"/>
      <c r="B432" s="90" t="s">
        <v>483</v>
      </c>
      <c r="C432" s="90"/>
      <c r="D432" s="51">
        <v>1</v>
      </c>
      <c r="E432" s="130">
        <v>1400</v>
      </c>
      <c r="F432" s="58" t="s">
        <v>447</v>
      </c>
      <c r="G432" s="84">
        <v>43489</v>
      </c>
      <c r="H432" s="134">
        <v>43830</v>
      </c>
    </row>
    <row r="433" spans="1:8" ht="45" x14ac:dyDescent="0.25">
      <c r="A433" s="3"/>
      <c r="B433" s="90" t="s">
        <v>483</v>
      </c>
      <c r="C433" s="90"/>
      <c r="D433" s="51">
        <v>1</v>
      </c>
      <c r="E433" s="130">
        <v>1400</v>
      </c>
      <c r="F433" s="58" t="s">
        <v>448</v>
      </c>
      <c r="G433" s="84">
        <v>43489</v>
      </c>
      <c r="H433" s="134">
        <v>43830</v>
      </c>
    </row>
    <row r="434" spans="1:8" ht="45" x14ac:dyDescent="0.25">
      <c r="A434" s="3"/>
      <c r="B434" s="90" t="s">
        <v>483</v>
      </c>
      <c r="C434" s="90"/>
      <c r="D434" s="51">
        <v>1</v>
      </c>
      <c r="E434" s="130">
        <v>1400</v>
      </c>
      <c r="F434" s="58" t="s">
        <v>449</v>
      </c>
      <c r="G434" s="84">
        <v>43489</v>
      </c>
      <c r="H434" s="134">
        <v>43830</v>
      </c>
    </row>
    <row r="435" spans="1:8" ht="45" x14ac:dyDescent="0.25">
      <c r="A435" s="3"/>
      <c r="B435" s="90" t="s">
        <v>483</v>
      </c>
      <c r="C435" s="90"/>
      <c r="D435" s="51">
        <v>1</v>
      </c>
      <c r="E435" s="130">
        <v>1400</v>
      </c>
      <c r="F435" s="58" t="s">
        <v>450</v>
      </c>
      <c r="G435" s="84">
        <v>43489</v>
      </c>
      <c r="H435" s="134">
        <v>43830</v>
      </c>
    </row>
    <row r="436" spans="1:8" ht="45" x14ac:dyDescent="0.25">
      <c r="A436" s="3"/>
      <c r="B436" s="90" t="s">
        <v>483</v>
      </c>
      <c r="C436" s="90"/>
      <c r="D436" s="51">
        <v>1</v>
      </c>
      <c r="E436" s="130">
        <v>1400</v>
      </c>
      <c r="F436" s="58" t="s">
        <v>451</v>
      </c>
      <c r="G436" s="84">
        <v>43489</v>
      </c>
      <c r="H436" s="134">
        <v>43830</v>
      </c>
    </row>
    <row r="437" spans="1:8" x14ac:dyDescent="0.25">
      <c r="A437" s="3"/>
      <c r="B437" s="113"/>
      <c r="C437" s="113"/>
      <c r="D437" s="87">
        <f>SUM(D407:D436)</f>
        <v>30</v>
      </c>
      <c r="E437" s="141"/>
      <c r="F437" s="114"/>
      <c r="G437" s="115"/>
      <c r="H437" s="110"/>
    </row>
    <row r="438" spans="1:8" x14ac:dyDescent="0.25">
      <c r="A438" s="3"/>
      <c r="D438" s="100">
        <f>D400+D405+D437</f>
        <v>143</v>
      </c>
      <c r="E438" s="92">
        <f>SUM(E286:E437)</f>
        <v>167800</v>
      </c>
    </row>
    <row r="439" spans="1:8" x14ac:dyDescent="0.25">
      <c r="A439" s="3"/>
      <c r="B439" s="410" t="s">
        <v>439</v>
      </c>
      <c r="C439" s="411"/>
      <c r="D439" s="411"/>
      <c r="E439" s="411"/>
      <c r="F439" s="411"/>
      <c r="G439" s="412"/>
    </row>
    <row r="440" spans="1:8" x14ac:dyDescent="0.25">
      <c r="A440" s="3"/>
      <c r="B440" s="410" t="s">
        <v>440</v>
      </c>
      <c r="C440" s="411"/>
      <c r="D440" s="411"/>
      <c r="E440" s="411"/>
      <c r="F440" s="411"/>
      <c r="G440" s="412"/>
    </row>
    <row r="441" spans="1:8" x14ac:dyDescent="0.25">
      <c r="A441" s="3"/>
      <c r="B441" s="410" t="s">
        <v>441</v>
      </c>
      <c r="C441" s="411"/>
      <c r="D441" s="411"/>
      <c r="E441" s="411"/>
      <c r="F441" s="411"/>
      <c r="G441" s="412"/>
    </row>
    <row r="442" spans="1:8" x14ac:dyDescent="0.25">
      <c r="A442" s="3"/>
      <c r="B442" s="410" t="s">
        <v>442</v>
      </c>
      <c r="C442" s="411"/>
      <c r="D442" s="411"/>
      <c r="E442" s="411"/>
      <c r="F442" s="411"/>
      <c r="G442" s="412"/>
    </row>
    <row r="443" spans="1:8" x14ac:dyDescent="0.25">
      <c r="A443" s="3"/>
    </row>
  </sheetData>
  <mergeCells count="6">
    <mergeCell ref="B442:G442"/>
    <mergeCell ref="A1:F1"/>
    <mergeCell ref="B284:F284"/>
    <mergeCell ref="B439:G439"/>
    <mergeCell ref="B440:G440"/>
    <mergeCell ref="B441:G441"/>
  </mergeCells>
  <pageMargins left="0" right="0" top="0" bottom="0" header="0" footer="0"/>
  <pageSetup scale="8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339"/>
  <sheetViews>
    <sheetView topLeftCell="A325" workbookViewId="0">
      <selection activeCell="B337" sqref="B337:C337"/>
    </sheetView>
  </sheetViews>
  <sheetFormatPr defaultRowHeight="15" x14ac:dyDescent="0.25"/>
  <cols>
    <col min="1" max="1" width="4" style="3" customWidth="1"/>
    <col min="2" max="2" width="23.7109375" style="3" customWidth="1"/>
    <col min="3" max="3" width="47.28515625" style="3" customWidth="1"/>
    <col min="4" max="4" width="15.42578125" style="41" customWidth="1"/>
    <col min="5" max="5" width="13.7109375" style="2" customWidth="1"/>
    <col min="6" max="6" width="13.85546875" style="339" customWidth="1"/>
    <col min="7" max="7" width="16.42578125" style="2" customWidth="1"/>
    <col min="8" max="9" width="13.140625" style="2" customWidth="1"/>
    <col min="10" max="10" width="26.28515625" style="3" customWidth="1"/>
    <col min="11" max="11" width="24.28515625" style="3" customWidth="1"/>
    <col min="12" max="16384" width="9.140625" style="3"/>
  </cols>
  <sheetData>
    <row r="1" spans="2:16" ht="39.75" customHeight="1" x14ac:dyDescent="0.25">
      <c r="B1" s="414" t="s">
        <v>645</v>
      </c>
      <c r="C1" s="414"/>
      <c r="D1" s="414"/>
      <c r="E1" s="415"/>
      <c r="F1" s="305"/>
    </row>
    <row r="2" spans="2:16" ht="51" customHeight="1" x14ac:dyDescent="0.25">
      <c r="B2" s="139" t="s">
        <v>1</v>
      </c>
      <c r="C2" s="139" t="s">
        <v>315</v>
      </c>
      <c r="D2" s="36" t="s">
        <v>620</v>
      </c>
      <c r="E2" s="139" t="s">
        <v>622</v>
      </c>
      <c r="F2" s="21" t="s">
        <v>621</v>
      </c>
      <c r="G2" s="139" t="s">
        <v>625</v>
      </c>
      <c r="H2" s="21" t="s">
        <v>623</v>
      </c>
      <c r="I2" s="139" t="s">
        <v>624</v>
      </c>
    </row>
    <row r="3" spans="2:16" s="1" customFormat="1" ht="27" customHeight="1" x14ac:dyDescent="0.25">
      <c r="B3" s="432" t="s">
        <v>5</v>
      </c>
      <c r="C3" s="432"/>
      <c r="D3" s="384"/>
      <c r="E3" s="247"/>
      <c r="F3" s="306"/>
      <c r="G3" s="139"/>
      <c r="H3" s="139"/>
      <c r="I3" s="139"/>
    </row>
    <row r="4" spans="2:16" x14ac:dyDescent="0.25">
      <c r="B4" s="4" t="s">
        <v>6</v>
      </c>
      <c r="C4" s="29" t="s">
        <v>325</v>
      </c>
      <c r="D4" s="147">
        <v>6250</v>
      </c>
      <c r="E4" s="167">
        <v>1</v>
      </c>
      <c r="F4" s="306"/>
      <c r="G4" s="29"/>
      <c r="H4" s="29"/>
      <c r="I4" s="29"/>
    </row>
    <row r="5" spans="2:16" ht="30" x14ac:dyDescent="0.25">
      <c r="B5" s="4" t="s">
        <v>7</v>
      </c>
      <c r="C5" s="29" t="s">
        <v>325</v>
      </c>
      <c r="D5" s="152">
        <v>6200</v>
      </c>
      <c r="E5" s="118">
        <v>1</v>
      </c>
      <c r="F5" s="306"/>
      <c r="G5" s="29"/>
      <c r="H5" s="29"/>
      <c r="I5" s="29"/>
      <c r="P5" s="447" t="s">
        <v>619</v>
      </c>
    </row>
    <row r="6" spans="2:16" x14ac:dyDescent="0.25">
      <c r="B6" s="4" t="s">
        <v>8</v>
      </c>
      <c r="C6" s="29" t="s">
        <v>325</v>
      </c>
      <c r="D6" s="152">
        <v>6000</v>
      </c>
      <c r="E6" s="118">
        <v>1</v>
      </c>
      <c r="F6" s="123"/>
      <c r="G6" s="29"/>
      <c r="H6" s="29"/>
      <c r="I6" s="29"/>
      <c r="P6" s="447"/>
    </row>
    <row r="7" spans="2:16" x14ac:dyDescent="0.25">
      <c r="B7" s="4" t="s">
        <v>8</v>
      </c>
      <c r="C7" s="29" t="s">
        <v>325</v>
      </c>
      <c r="D7" s="152">
        <v>6000</v>
      </c>
      <c r="E7" s="118">
        <v>1</v>
      </c>
      <c r="F7" s="306"/>
      <c r="G7" s="29"/>
      <c r="H7" s="29"/>
      <c r="I7" s="29"/>
      <c r="P7" s="447"/>
    </row>
    <row r="8" spans="2:16" x14ac:dyDescent="0.25">
      <c r="B8" s="177" t="s">
        <v>8</v>
      </c>
      <c r="C8" s="158" t="s">
        <v>325</v>
      </c>
      <c r="D8" s="364">
        <v>5600</v>
      </c>
      <c r="E8" s="118">
        <v>1</v>
      </c>
      <c r="F8" s="306"/>
      <c r="G8" s="29"/>
      <c r="H8" s="29"/>
      <c r="I8" s="29"/>
      <c r="P8" s="447"/>
    </row>
    <row r="9" spans="2:16" x14ac:dyDescent="0.25">
      <c r="B9" s="177" t="s">
        <v>8</v>
      </c>
      <c r="C9" s="158" t="s">
        <v>325</v>
      </c>
      <c r="D9" s="364">
        <v>5600</v>
      </c>
      <c r="E9" s="118">
        <v>1</v>
      </c>
      <c r="F9" s="306"/>
      <c r="G9" s="29"/>
      <c r="H9" s="29"/>
      <c r="I9" s="29"/>
      <c r="P9" s="447"/>
    </row>
    <row r="10" spans="2:16" x14ac:dyDescent="0.25">
      <c r="B10" s="177" t="s">
        <v>8</v>
      </c>
      <c r="C10" s="158" t="s">
        <v>325</v>
      </c>
      <c r="D10" s="159">
        <v>5900</v>
      </c>
      <c r="E10" s="362">
        <v>1</v>
      </c>
      <c r="F10" s="159">
        <v>5900</v>
      </c>
      <c r="G10" s="29">
        <v>1</v>
      </c>
      <c r="H10" s="29"/>
      <c r="I10" s="29"/>
    </row>
    <row r="11" spans="2:16" x14ac:dyDescent="0.25">
      <c r="B11" s="177" t="s">
        <v>8</v>
      </c>
      <c r="C11" s="158" t="s">
        <v>325</v>
      </c>
      <c r="D11" s="159">
        <v>5440</v>
      </c>
      <c r="E11" s="362">
        <v>1</v>
      </c>
      <c r="F11" s="159">
        <v>5440</v>
      </c>
      <c r="G11" s="29">
        <v>1</v>
      </c>
      <c r="H11" s="29"/>
      <c r="I11" s="29"/>
    </row>
    <row r="12" spans="2:16" ht="38.25" customHeight="1" x14ac:dyDescent="0.25">
      <c r="B12" s="444" t="s">
        <v>342</v>
      </c>
      <c r="C12" s="444"/>
      <c r="D12" s="242"/>
      <c r="E12" s="308"/>
      <c r="F12" s="306"/>
      <c r="G12" s="29"/>
      <c r="H12" s="29"/>
      <c r="I12" s="29"/>
    </row>
    <row r="13" spans="2:16" ht="30" x14ac:dyDescent="0.25">
      <c r="B13" s="7" t="s">
        <v>16</v>
      </c>
      <c r="C13" s="131" t="s">
        <v>309</v>
      </c>
      <c r="D13" s="148">
        <v>1600</v>
      </c>
      <c r="E13" s="118">
        <v>1</v>
      </c>
      <c r="F13" s="306"/>
      <c r="G13" s="29"/>
      <c r="H13" s="29"/>
      <c r="I13" s="29"/>
    </row>
    <row r="14" spans="2:16" ht="30" x14ac:dyDescent="0.25">
      <c r="B14" s="7" t="s">
        <v>346</v>
      </c>
      <c r="C14" s="131" t="s">
        <v>309</v>
      </c>
      <c r="D14" s="148">
        <v>1300</v>
      </c>
      <c r="E14" s="118">
        <v>1</v>
      </c>
      <c r="F14" s="306"/>
      <c r="G14" s="29"/>
      <c r="H14" s="29"/>
      <c r="I14" s="29"/>
    </row>
    <row r="15" spans="2:16" ht="30" x14ac:dyDescent="0.25">
      <c r="B15" s="7" t="s">
        <v>464</v>
      </c>
      <c r="C15" s="131" t="s">
        <v>309</v>
      </c>
      <c r="D15" s="148">
        <v>1300</v>
      </c>
      <c r="E15" s="118">
        <v>1</v>
      </c>
      <c r="F15" s="306"/>
      <c r="G15" s="29"/>
      <c r="H15" s="29"/>
      <c r="I15" s="29"/>
    </row>
    <row r="16" spans="2:16" ht="30" x14ac:dyDescent="0.25">
      <c r="B16" s="7" t="s">
        <v>464</v>
      </c>
      <c r="C16" s="131" t="s">
        <v>309</v>
      </c>
      <c r="D16" s="148">
        <v>1300</v>
      </c>
      <c r="E16" s="118">
        <v>1</v>
      </c>
      <c r="F16" s="306"/>
      <c r="G16" s="29"/>
      <c r="H16" s="29"/>
      <c r="I16" s="29"/>
    </row>
    <row r="17" spans="2:9" ht="30" x14ac:dyDescent="0.25">
      <c r="B17" s="47" t="s">
        <v>464</v>
      </c>
      <c r="C17" s="131" t="s">
        <v>309</v>
      </c>
      <c r="D17" s="151">
        <v>1100</v>
      </c>
      <c r="E17" s="118">
        <v>1</v>
      </c>
      <c r="F17" s="306"/>
      <c r="G17" s="29"/>
      <c r="H17" s="29"/>
      <c r="I17" s="29"/>
    </row>
    <row r="18" spans="2:9" ht="30" x14ac:dyDescent="0.25">
      <c r="B18" s="47" t="s">
        <v>300</v>
      </c>
      <c r="C18" s="131" t="s">
        <v>309</v>
      </c>
      <c r="D18" s="244">
        <v>1300</v>
      </c>
      <c r="E18" s="118">
        <v>1</v>
      </c>
      <c r="F18" s="306"/>
      <c r="G18" s="29"/>
      <c r="H18" s="29"/>
      <c r="I18" s="29"/>
    </row>
    <row r="19" spans="2:9" ht="30" x14ac:dyDescent="0.25">
      <c r="B19" s="47" t="s">
        <v>300</v>
      </c>
      <c r="C19" s="131" t="s">
        <v>309</v>
      </c>
      <c r="D19" s="39">
        <v>1100</v>
      </c>
      <c r="E19" s="362">
        <v>1</v>
      </c>
      <c r="F19" s="39">
        <v>1100</v>
      </c>
      <c r="G19" s="29">
        <v>1</v>
      </c>
      <c r="H19" s="29"/>
      <c r="I19" s="29"/>
    </row>
    <row r="20" spans="2:9" ht="30" x14ac:dyDescent="0.25">
      <c r="B20" s="47" t="s">
        <v>300</v>
      </c>
      <c r="C20" s="131" t="s">
        <v>309</v>
      </c>
      <c r="D20" s="39">
        <v>1100</v>
      </c>
      <c r="E20" s="362">
        <v>1</v>
      </c>
      <c r="F20" s="39">
        <v>1100</v>
      </c>
      <c r="G20" s="29">
        <v>1</v>
      </c>
      <c r="H20" s="29"/>
      <c r="I20" s="29"/>
    </row>
    <row r="21" spans="2:9" ht="25.5" customHeight="1" x14ac:dyDescent="0.25">
      <c r="B21" s="445" t="s">
        <v>515</v>
      </c>
      <c r="C21" s="445"/>
      <c r="D21" s="243"/>
      <c r="E21" s="243"/>
      <c r="F21" s="306"/>
      <c r="G21" s="29"/>
      <c r="H21" s="29"/>
      <c r="I21" s="29"/>
    </row>
    <row r="22" spans="2:9" ht="36" customHeight="1" x14ac:dyDescent="0.25">
      <c r="B22" s="432" t="s">
        <v>643</v>
      </c>
      <c r="C22" s="432"/>
      <c r="D22" s="258"/>
      <c r="E22" s="309"/>
      <c r="F22" s="306"/>
      <c r="G22" s="29"/>
      <c r="H22" s="29"/>
      <c r="I22" s="29"/>
    </row>
    <row r="23" spans="2:9" ht="46.5" customHeight="1" x14ac:dyDescent="0.25">
      <c r="B23" s="4" t="s">
        <v>19</v>
      </c>
      <c r="C23" s="122" t="s">
        <v>307</v>
      </c>
      <c r="D23" s="151">
        <v>4400</v>
      </c>
      <c r="E23" s="130">
        <v>1</v>
      </c>
      <c r="F23" s="130"/>
      <c r="G23" s="310"/>
      <c r="H23" s="220"/>
      <c r="I23" s="292"/>
    </row>
    <row r="24" spans="2:9" ht="30" x14ac:dyDescent="0.25">
      <c r="B24" s="6" t="s">
        <v>30</v>
      </c>
      <c r="C24" s="162" t="s">
        <v>314</v>
      </c>
      <c r="D24" s="151">
        <v>3600</v>
      </c>
      <c r="E24" s="204">
        <v>1</v>
      </c>
      <c r="F24" s="204"/>
      <c r="G24" s="310"/>
      <c r="H24" s="29"/>
      <c r="I24" s="29"/>
    </row>
    <row r="25" spans="2:9" ht="30" x14ac:dyDescent="0.25">
      <c r="B25" s="4" t="s">
        <v>19</v>
      </c>
      <c r="C25" s="122" t="s">
        <v>307</v>
      </c>
      <c r="D25" s="147">
        <v>4400</v>
      </c>
      <c r="E25" s="49">
        <v>1</v>
      </c>
      <c r="F25" s="147">
        <v>4400</v>
      </c>
      <c r="G25" s="49">
        <v>1</v>
      </c>
      <c r="H25" s="29"/>
      <c r="I25" s="29"/>
    </row>
    <row r="26" spans="2:9" ht="30" x14ac:dyDescent="0.25">
      <c r="B26" s="4" t="s">
        <v>19</v>
      </c>
      <c r="C26" s="122" t="s">
        <v>307</v>
      </c>
      <c r="D26" s="147">
        <v>4400</v>
      </c>
      <c r="E26" s="49">
        <v>1</v>
      </c>
      <c r="F26" s="147">
        <v>4400</v>
      </c>
      <c r="G26" s="49">
        <v>1</v>
      </c>
      <c r="H26" s="29"/>
      <c r="I26" s="29"/>
    </row>
    <row r="27" spans="2:9" ht="30" x14ac:dyDescent="0.25">
      <c r="B27" s="6" t="s">
        <v>30</v>
      </c>
      <c r="C27" s="162" t="s">
        <v>314</v>
      </c>
      <c r="D27" s="39">
        <v>3600</v>
      </c>
      <c r="E27" s="49">
        <v>1</v>
      </c>
      <c r="F27" s="39">
        <v>3600</v>
      </c>
      <c r="G27" s="49">
        <v>1</v>
      </c>
      <c r="H27" s="29"/>
      <c r="I27" s="29"/>
    </row>
    <row r="28" spans="2:9" ht="27" customHeight="1" x14ac:dyDescent="0.25">
      <c r="B28" s="431" t="s">
        <v>515</v>
      </c>
      <c r="C28" s="431"/>
      <c r="D28" s="242"/>
      <c r="E28" s="242"/>
      <c r="F28" s="106"/>
      <c r="G28" s="310"/>
      <c r="H28" s="29"/>
      <c r="I28" s="29"/>
    </row>
    <row r="29" spans="2:9" s="55" customFormat="1" ht="27" customHeight="1" x14ac:dyDescent="0.25">
      <c r="B29" s="442" t="s">
        <v>626</v>
      </c>
      <c r="C29" s="443"/>
      <c r="D29" s="366"/>
      <c r="E29" s="166"/>
      <c r="F29" s="311"/>
      <c r="G29" s="136"/>
      <c r="H29" s="29"/>
      <c r="I29" s="29"/>
    </row>
    <row r="30" spans="2:9" s="55" customFormat="1" ht="30" x14ac:dyDescent="0.25">
      <c r="B30" s="4" t="s">
        <v>20</v>
      </c>
      <c r="C30" s="122" t="s">
        <v>308</v>
      </c>
      <c r="D30" s="151">
        <v>2500</v>
      </c>
      <c r="E30" s="118">
        <v>1</v>
      </c>
      <c r="F30" s="311"/>
      <c r="G30" s="136"/>
      <c r="H30" s="29"/>
      <c r="I30" s="29"/>
    </row>
    <row r="31" spans="2:9" s="55" customFormat="1" ht="30" x14ac:dyDescent="0.25">
      <c r="B31" s="4" t="s">
        <v>293</v>
      </c>
      <c r="C31" s="122" t="s">
        <v>310</v>
      </c>
      <c r="D31" s="151">
        <v>2100</v>
      </c>
      <c r="E31" s="29">
        <v>1</v>
      </c>
      <c r="F31" s="311"/>
      <c r="G31" s="136"/>
      <c r="H31" s="29"/>
      <c r="I31" s="29"/>
    </row>
    <row r="32" spans="2:9" s="55" customFormat="1" ht="30" x14ac:dyDescent="0.25">
      <c r="B32" s="4" t="s">
        <v>10</v>
      </c>
      <c r="C32" s="123" t="s">
        <v>313</v>
      </c>
      <c r="D32" s="151">
        <v>1600</v>
      </c>
      <c r="E32" s="29">
        <v>1</v>
      </c>
      <c r="F32" s="311"/>
      <c r="G32" s="136"/>
      <c r="H32" s="29"/>
      <c r="I32" s="29"/>
    </row>
    <row r="33" spans="2:10" s="55" customFormat="1" ht="30" x14ac:dyDescent="0.25">
      <c r="B33" s="7" t="s">
        <v>10</v>
      </c>
      <c r="C33" s="123" t="s">
        <v>313</v>
      </c>
      <c r="D33" s="151">
        <v>1600</v>
      </c>
      <c r="E33" s="136">
        <v>1</v>
      </c>
      <c r="F33" s="311"/>
      <c r="G33" s="136"/>
      <c r="H33" s="29"/>
      <c r="I33" s="29"/>
    </row>
    <row r="34" spans="2:10" s="55" customFormat="1" ht="30" x14ac:dyDescent="0.25">
      <c r="B34" s="47" t="s">
        <v>10</v>
      </c>
      <c r="C34" s="167" t="s">
        <v>313</v>
      </c>
      <c r="D34" s="151">
        <v>1200</v>
      </c>
      <c r="E34" s="130">
        <v>1</v>
      </c>
      <c r="F34" s="311"/>
      <c r="G34" s="136"/>
      <c r="H34" s="29"/>
      <c r="I34" s="29"/>
    </row>
    <row r="35" spans="2:10" s="55" customFormat="1" ht="30" x14ac:dyDescent="0.25">
      <c r="B35" s="4" t="s">
        <v>11</v>
      </c>
      <c r="C35" s="123" t="s">
        <v>311</v>
      </c>
      <c r="D35" s="151">
        <v>1200</v>
      </c>
      <c r="E35" s="29">
        <v>1</v>
      </c>
      <c r="F35" s="311"/>
      <c r="G35" s="136"/>
      <c r="H35" s="29"/>
      <c r="I35" s="29"/>
    </row>
    <row r="36" spans="2:10" s="55" customFormat="1" ht="30" x14ac:dyDescent="0.25">
      <c r="B36" s="4" t="s">
        <v>11</v>
      </c>
      <c r="C36" s="123" t="s">
        <v>311</v>
      </c>
      <c r="D36" s="151">
        <v>1200</v>
      </c>
      <c r="E36" s="123">
        <v>1</v>
      </c>
      <c r="F36" s="311"/>
      <c r="G36" s="136"/>
      <c r="H36" s="29"/>
      <c r="I36" s="29"/>
    </row>
    <row r="37" spans="2:10" s="55" customFormat="1" ht="29.25" customHeight="1" x14ac:dyDescent="0.25">
      <c r="B37" s="424" t="s">
        <v>515</v>
      </c>
      <c r="C37" s="424"/>
      <c r="D37" s="243"/>
      <c r="E37" s="243"/>
      <c r="F37" s="311"/>
      <c r="G37" s="136"/>
      <c r="H37" s="29"/>
      <c r="I37" s="29"/>
    </row>
    <row r="38" spans="2:10" ht="36" customHeight="1" x14ac:dyDescent="0.25">
      <c r="B38" s="436" t="s">
        <v>489</v>
      </c>
      <c r="C38" s="437"/>
      <c r="D38" s="367"/>
      <c r="E38" s="11"/>
      <c r="F38" s="306"/>
      <c r="G38" s="29"/>
      <c r="H38" s="29"/>
      <c r="I38" s="29"/>
    </row>
    <row r="39" spans="2:10" ht="35.25" customHeight="1" x14ac:dyDescent="0.25">
      <c r="B39" s="4" t="s">
        <v>20</v>
      </c>
      <c r="C39" s="122" t="s">
        <v>308</v>
      </c>
      <c r="D39" s="147">
        <v>3100</v>
      </c>
      <c r="E39" s="167">
        <v>1</v>
      </c>
      <c r="F39" s="312"/>
      <c r="G39" s="29"/>
      <c r="H39" s="29"/>
      <c r="I39" s="29"/>
    </row>
    <row r="40" spans="2:10" ht="30" x14ac:dyDescent="0.25">
      <c r="B40" s="6" t="s">
        <v>10</v>
      </c>
      <c r="C40" s="167" t="s">
        <v>313</v>
      </c>
      <c r="D40" s="147">
        <v>1200</v>
      </c>
      <c r="E40" s="123">
        <v>1</v>
      </c>
      <c r="F40" s="306"/>
      <c r="G40" s="29"/>
      <c r="H40" s="4"/>
      <c r="I40" s="29"/>
    </row>
    <row r="41" spans="2:10" ht="60" x14ac:dyDescent="0.25">
      <c r="B41" s="16" t="s">
        <v>10</v>
      </c>
      <c r="C41" s="123" t="s">
        <v>313</v>
      </c>
      <c r="D41" s="147"/>
      <c r="E41" s="123"/>
      <c r="F41" s="306"/>
      <c r="G41" s="29"/>
      <c r="H41" s="4"/>
      <c r="I41" s="29"/>
      <c r="J41" s="2" t="s">
        <v>634</v>
      </c>
    </row>
    <row r="42" spans="2:10" ht="45" x14ac:dyDescent="0.25">
      <c r="B42" s="341" t="s">
        <v>10</v>
      </c>
      <c r="C42" s="342" t="s">
        <v>313</v>
      </c>
      <c r="D42" s="343">
        <v>1400</v>
      </c>
      <c r="E42" s="342">
        <v>1</v>
      </c>
      <c r="F42" s="312"/>
      <c r="G42" s="29"/>
      <c r="H42" s="4"/>
      <c r="I42" s="29"/>
      <c r="J42" s="2" t="s">
        <v>632</v>
      </c>
    </row>
    <row r="43" spans="2:10" ht="45" x14ac:dyDescent="0.25">
      <c r="B43" s="341" t="s">
        <v>11</v>
      </c>
      <c r="C43" s="342" t="s">
        <v>311</v>
      </c>
      <c r="D43" s="343">
        <v>900</v>
      </c>
      <c r="E43" s="342">
        <v>1</v>
      </c>
      <c r="F43" s="312"/>
      <c r="G43" s="29"/>
      <c r="H43" s="4"/>
      <c r="I43" s="4"/>
      <c r="J43" s="2" t="s">
        <v>632</v>
      </c>
    </row>
    <row r="44" spans="2:10" ht="60" x14ac:dyDescent="0.25">
      <c r="B44" s="344" t="s">
        <v>14</v>
      </c>
      <c r="C44" s="345" t="s">
        <v>312</v>
      </c>
      <c r="D44" s="346">
        <v>1150</v>
      </c>
      <c r="E44" s="347">
        <v>1</v>
      </c>
      <c r="F44" s="312"/>
      <c r="G44" s="29"/>
      <c r="H44" s="29"/>
      <c r="I44" s="29"/>
      <c r="J44" s="2" t="s">
        <v>631</v>
      </c>
    </row>
    <row r="45" spans="2:10" x14ac:dyDescent="0.25">
      <c r="B45" s="431" t="s">
        <v>515</v>
      </c>
      <c r="C45" s="431"/>
      <c r="D45" s="242"/>
      <c r="E45" s="242"/>
      <c r="F45" s="312"/>
      <c r="G45" s="29"/>
      <c r="H45" s="29"/>
      <c r="I45" s="29"/>
    </row>
    <row r="46" spans="2:10" ht="50.25" customHeight="1" x14ac:dyDescent="0.25">
      <c r="B46" s="436" t="s">
        <v>490</v>
      </c>
      <c r="C46" s="437"/>
      <c r="D46" s="367"/>
      <c r="E46" s="13"/>
      <c r="F46" s="306"/>
      <c r="G46" s="29"/>
      <c r="H46" s="29"/>
      <c r="I46" s="29"/>
    </row>
    <row r="47" spans="2:10" ht="30" x14ac:dyDescent="0.25">
      <c r="B47" s="4" t="s">
        <v>20</v>
      </c>
      <c r="C47" s="122" t="s">
        <v>308</v>
      </c>
      <c r="D47" s="147">
        <v>3100</v>
      </c>
      <c r="E47" s="167">
        <v>1</v>
      </c>
      <c r="F47" s="312"/>
      <c r="G47" s="29"/>
      <c r="H47" s="29"/>
      <c r="I47" s="29"/>
    </row>
    <row r="48" spans="2:10" ht="30" x14ac:dyDescent="0.25">
      <c r="B48" s="6" t="s">
        <v>10</v>
      </c>
      <c r="C48" s="162" t="s">
        <v>310</v>
      </c>
      <c r="D48" s="147">
        <v>1700</v>
      </c>
      <c r="E48" s="167">
        <v>1</v>
      </c>
      <c r="F48" s="312"/>
      <c r="G48" s="29"/>
      <c r="H48" s="29"/>
      <c r="I48" s="29"/>
    </row>
    <row r="49" spans="2:10" ht="60" x14ac:dyDescent="0.25">
      <c r="B49" s="344" t="s">
        <v>10</v>
      </c>
      <c r="C49" s="347" t="s">
        <v>313</v>
      </c>
      <c r="D49" s="346">
        <v>1600</v>
      </c>
      <c r="E49" s="347">
        <v>1</v>
      </c>
      <c r="F49" s="312"/>
      <c r="G49" s="29"/>
      <c r="H49" s="29"/>
      <c r="I49" s="29"/>
      <c r="J49" s="2" t="s">
        <v>630</v>
      </c>
    </row>
    <row r="50" spans="2:10" ht="30" x14ac:dyDescent="0.25">
      <c r="B50" s="4" t="s">
        <v>10</v>
      </c>
      <c r="C50" s="123" t="s">
        <v>313</v>
      </c>
      <c r="D50" s="147">
        <v>1400</v>
      </c>
      <c r="E50" s="167">
        <v>1</v>
      </c>
      <c r="F50" s="67"/>
      <c r="G50" s="313"/>
      <c r="H50" s="29"/>
      <c r="I50" s="29"/>
    </row>
    <row r="51" spans="2:10" ht="30" x14ac:dyDescent="0.25">
      <c r="B51" s="4" t="s">
        <v>10</v>
      </c>
      <c r="C51" s="123" t="s">
        <v>313</v>
      </c>
      <c r="D51" s="147">
        <v>1400</v>
      </c>
      <c r="E51" s="167">
        <v>1</v>
      </c>
      <c r="F51" s="312"/>
      <c r="G51" s="29"/>
      <c r="H51" s="29"/>
      <c r="I51" s="29"/>
    </row>
    <row r="52" spans="2:10" ht="30" x14ac:dyDescent="0.25">
      <c r="B52" s="6" t="s">
        <v>10</v>
      </c>
      <c r="C52" s="167" t="s">
        <v>313</v>
      </c>
      <c r="D52" s="147">
        <v>1200</v>
      </c>
      <c r="E52" s="167">
        <v>1</v>
      </c>
      <c r="F52" s="312"/>
      <c r="G52" s="29"/>
      <c r="H52" s="29"/>
      <c r="I52" s="29"/>
    </row>
    <row r="53" spans="2:10" ht="30" x14ac:dyDescent="0.25">
      <c r="B53" s="47" t="s">
        <v>10</v>
      </c>
      <c r="C53" s="130" t="s">
        <v>313</v>
      </c>
      <c r="D53" s="147">
        <v>1000</v>
      </c>
      <c r="E53" s="167">
        <v>1</v>
      </c>
      <c r="F53" s="312"/>
      <c r="G53" s="29"/>
      <c r="H53" s="29"/>
      <c r="I53" s="29"/>
    </row>
    <row r="54" spans="2:10" ht="30" x14ac:dyDescent="0.25">
      <c r="B54" s="4" t="s">
        <v>11</v>
      </c>
      <c r="C54" s="123" t="s">
        <v>311</v>
      </c>
      <c r="D54" s="147">
        <v>1200</v>
      </c>
      <c r="E54" s="167">
        <v>1</v>
      </c>
      <c r="F54" s="312"/>
      <c r="G54" s="29"/>
      <c r="H54" s="29"/>
      <c r="I54" s="29"/>
    </row>
    <row r="55" spans="2:10" s="55" customFormat="1" ht="30" x14ac:dyDescent="0.25">
      <c r="B55" s="7" t="s">
        <v>11</v>
      </c>
      <c r="C55" s="123" t="s">
        <v>311</v>
      </c>
      <c r="D55" s="147">
        <v>1200</v>
      </c>
      <c r="E55" s="167">
        <v>1</v>
      </c>
      <c r="F55" s="61"/>
      <c r="G55" s="118"/>
      <c r="H55" s="29"/>
      <c r="I55" s="29"/>
    </row>
    <row r="56" spans="2:10" s="55" customFormat="1" ht="30" x14ac:dyDescent="0.25">
      <c r="B56" s="47" t="s">
        <v>11</v>
      </c>
      <c r="C56" s="167" t="s">
        <v>311</v>
      </c>
      <c r="D56" s="147">
        <v>900</v>
      </c>
      <c r="E56" s="167">
        <v>1</v>
      </c>
      <c r="F56" s="61"/>
      <c r="G56" s="118"/>
      <c r="H56" s="29"/>
      <c r="I56" s="29"/>
    </row>
    <row r="57" spans="2:10" s="55" customFormat="1" ht="30" x14ac:dyDescent="0.25">
      <c r="B57" s="47" t="s">
        <v>11</v>
      </c>
      <c r="C57" s="167" t="s">
        <v>311</v>
      </c>
      <c r="D57" s="147">
        <v>900</v>
      </c>
      <c r="E57" s="167">
        <v>1</v>
      </c>
      <c r="F57" s="61"/>
      <c r="G57" s="118"/>
      <c r="H57" s="29"/>
      <c r="I57" s="29"/>
    </row>
    <row r="58" spans="2:10" ht="30" x14ac:dyDescent="0.25">
      <c r="B58" s="4" t="s">
        <v>14</v>
      </c>
      <c r="C58" s="122" t="s">
        <v>312</v>
      </c>
      <c r="D58" s="147">
        <v>1000</v>
      </c>
      <c r="E58" s="167">
        <v>1</v>
      </c>
      <c r="F58" s="312"/>
      <c r="G58" s="29"/>
      <c r="H58" s="29"/>
      <c r="I58" s="29"/>
    </row>
    <row r="59" spans="2:10" ht="30" x14ac:dyDescent="0.25">
      <c r="B59" s="4" t="s">
        <v>14</v>
      </c>
      <c r="C59" s="122" t="s">
        <v>312</v>
      </c>
      <c r="D59" s="147">
        <v>1000</v>
      </c>
      <c r="E59" s="167">
        <v>1</v>
      </c>
      <c r="F59" s="312"/>
      <c r="G59" s="29"/>
      <c r="H59" s="29"/>
      <c r="I59" s="29"/>
    </row>
    <row r="60" spans="2:10" ht="30" x14ac:dyDescent="0.25">
      <c r="B60" s="4" t="s">
        <v>14</v>
      </c>
      <c r="C60" s="122" t="s">
        <v>312</v>
      </c>
      <c r="D60" s="147">
        <v>1000</v>
      </c>
      <c r="E60" s="167">
        <v>1</v>
      </c>
      <c r="F60" s="312"/>
      <c r="G60" s="29"/>
      <c r="H60" s="29"/>
      <c r="I60" s="29"/>
    </row>
    <row r="61" spans="2:10" ht="30" x14ac:dyDescent="0.25">
      <c r="B61" s="4" t="s">
        <v>14</v>
      </c>
      <c r="C61" s="122" t="s">
        <v>312</v>
      </c>
      <c r="D61" s="147">
        <v>900</v>
      </c>
      <c r="E61" s="167">
        <v>1</v>
      </c>
      <c r="F61" s="312"/>
      <c r="G61" s="29"/>
      <c r="H61" s="29"/>
      <c r="I61" s="29"/>
    </row>
    <row r="62" spans="2:10" ht="30" x14ac:dyDescent="0.25">
      <c r="B62" s="4" t="s">
        <v>14</v>
      </c>
      <c r="C62" s="122" t="s">
        <v>312</v>
      </c>
      <c r="D62" s="147">
        <v>900</v>
      </c>
      <c r="E62" s="167">
        <v>1</v>
      </c>
      <c r="F62" s="312"/>
      <c r="G62" s="29"/>
      <c r="H62" s="29"/>
      <c r="I62" s="29"/>
    </row>
    <row r="63" spans="2:10" ht="30" x14ac:dyDescent="0.25">
      <c r="B63" s="4" t="s">
        <v>14</v>
      </c>
      <c r="C63" s="122" t="s">
        <v>312</v>
      </c>
      <c r="D63" s="147">
        <v>900</v>
      </c>
      <c r="E63" s="167">
        <v>1</v>
      </c>
      <c r="F63" s="312"/>
      <c r="G63" s="29"/>
      <c r="H63" s="29"/>
      <c r="I63" s="29"/>
    </row>
    <row r="64" spans="2:10" ht="30" x14ac:dyDescent="0.25">
      <c r="B64" s="4" t="s">
        <v>14</v>
      </c>
      <c r="C64" s="122" t="s">
        <v>312</v>
      </c>
      <c r="D64" s="147">
        <v>900</v>
      </c>
      <c r="E64" s="167">
        <v>1</v>
      </c>
      <c r="F64" s="312"/>
      <c r="G64" s="29"/>
      <c r="H64" s="29"/>
      <c r="I64" s="29"/>
    </row>
    <row r="65" spans="2:10" ht="30" x14ac:dyDescent="0.25">
      <c r="B65" s="4" t="s">
        <v>14</v>
      </c>
      <c r="C65" s="122" t="s">
        <v>312</v>
      </c>
      <c r="D65" s="147">
        <v>900</v>
      </c>
      <c r="E65" s="167">
        <v>1</v>
      </c>
      <c r="F65" s="312"/>
      <c r="G65" s="29"/>
      <c r="H65" s="29"/>
      <c r="I65" s="29"/>
    </row>
    <row r="66" spans="2:10" ht="60" x14ac:dyDescent="0.25">
      <c r="B66" s="344" t="s">
        <v>14</v>
      </c>
      <c r="C66" s="345" t="s">
        <v>312</v>
      </c>
      <c r="D66" s="147"/>
      <c r="E66" s="167"/>
      <c r="F66" s="312"/>
      <c r="G66" s="29"/>
      <c r="H66" s="29"/>
      <c r="I66" s="29"/>
      <c r="J66" s="2" t="s">
        <v>633</v>
      </c>
    </row>
    <row r="67" spans="2:10" ht="30" x14ac:dyDescent="0.25">
      <c r="B67" s="4" t="s">
        <v>14</v>
      </c>
      <c r="C67" s="122" t="s">
        <v>312</v>
      </c>
      <c r="D67" s="147">
        <v>1000</v>
      </c>
      <c r="E67" s="167">
        <v>1</v>
      </c>
      <c r="F67" s="312"/>
      <c r="G67" s="29"/>
      <c r="H67" s="29"/>
      <c r="I67" s="29"/>
    </row>
    <row r="68" spans="2:10" ht="30" x14ac:dyDescent="0.25">
      <c r="B68" s="4" t="s">
        <v>14</v>
      </c>
      <c r="C68" s="122" t="s">
        <v>312</v>
      </c>
      <c r="D68" s="147">
        <v>1000</v>
      </c>
      <c r="E68" s="167">
        <v>1</v>
      </c>
      <c r="F68" s="67"/>
      <c r="G68" s="310"/>
      <c r="H68" s="29"/>
      <c r="I68" s="29"/>
    </row>
    <row r="69" spans="2:10" ht="30" x14ac:dyDescent="0.25">
      <c r="B69" s="4" t="s">
        <v>14</v>
      </c>
      <c r="C69" s="122" t="s">
        <v>312</v>
      </c>
      <c r="D69" s="147">
        <v>1000</v>
      </c>
      <c r="E69" s="167">
        <v>1</v>
      </c>
      <c r="F69" s="72"/>
      <c r="G69" s="314"/>
      <c r="H69" s="29"/>
      <c r="I69" s="29"/>
    </row>
    <row r="70" spans="2:10" x14ac:dyDescent="0.25">
      <c r="B70" s="424" t="s">
        <v>515</v>
      </c>
      <c r="C70" s="424"/>
      <c r="D70" s="242"/>
      <c r="E70" s="242"/>
      <c r="F70" s="72"/>
      <c r="G70" s="314"/>
      <c r="H70" s="29"/>
      <c r="I70" s="29"/>
    </row>
    <row r="71" spans="2:10" ht="36.75" customHeight="1" x14ac:dyDescent="0.25">
      <c r="B71" s="442" t="s">
        <v>487</v>
      </c>
      <c r="C71" s="443"/>
      <c r="D71" s="366"/>
      <c r="E71" s="30"/>
      <c r="F71" s="33"/>
      <c r="G71" s="34"/>
      <c r="H71" s="29"/>
      <c r="I71" s="29"/>
    </row>
    <row r="72" spans="2:10" ht="30" x14ac:dyDescent="0.25">
      <c r="B72" s="4" t="s">
        <v>20</v>
      </c>
      <c r="C72" s="122" t="s">
        <v>308</v>
      </c>
      <c r="D72" s="147">
        <v>2800</v>
      </c>
      <c r="E72" s="118">
        <v>1</v>
      </c>
      <c r="F72" s="106"/>
      <c r="G72" s="310"/>
      <c r="H72" s="29"/>
      <c r="I72" s="29"/>
    </row>
    <row r="73" spans="2:10" s="55" customFormat="1" ht="30" x14ac:dyDescent="0.25">
      <c r="B73" s="7" t="s">
        <v>10</v>
      </c>
      <c r="C73" s="122" t="s">
        <v>310</v>
      </c>
      <c r="D73" s="147">
        <v>2500</v>
      </c>
      <c r="E73" s="118">
        <v>1</v>
      </c>
      <c r="F73" s="311"/>
      <c r="G73" s="136"/>
      <c r="H73" s="29"/>
      <c r="I73" s="29"/>
    </row>
    <row r="74" spans="2:10" s="55" customFormat="1" ht="30" x14ac:dyDescent="0.25">
      <c r="B74" s="47" t="s">
        <v>10</v>
      </c>
      <c r="C74" s="162" t="s">
        <v>310</v>
      </c>
      <c r="D74" s="147">
        <v>1700</v>
      </c>
      <c r="E74" s="118">
        <v>1</v>
      </c>
      <c r="F74" s="311"/>
      <c r="G74" s="29"/>
      <c r="H74" s="29"/>
      <c r="I74" s="29"/>
    </row>
    <row r="75" spans="2:10" s="55" customFormat="1" ht="30" x14ac:dyDescent="0.25">
      <c r="B75" s="47" t="s">
        <v>10</v>
      </c>
      <c r="C75" s="162" t="s">
        <v>310</v>
      </c>
      <c r="D75" s="147">
        <v>1300</v>
      </c>
      <c r="E75" s="118">
        <v>1</v>
      </c>
      <c r="F75" s="311"/>
      <c r="G75" s="136"/>
      <c r="H75" s="29"/>
      <c r="I75" s="29"/>
    </row>
    <row r="76" spans="2:10" s="55" customFormat="1" ht="30" x14ac:dyDescent="0.25">
      <c r="B76" s="47" t="s">
        <v>10</v>
      </c>
      <c r="C76" s="123" t="s">
        <v>313</v>
      </c>
      <c r="D76" s="147">
        <v>1100</v>
      </c>
      <c r="E76" s="118">
        <v>1</v>
      </c>
      <c r="F76" s="311"/>
      <c r="G76" s="136"/>
      <c r="H76" s="29"/>
      <c r="I76" s="29"/>
    </row>
    <row r="77" spans="2:10" s="55" customFormat="1" ht="30" x14ac:dyDescent="0.25">
      <c r="B77" s="47" t="s">
        <v>10</v>
      </c>
      <c r="C77" s="123" t="s">
        <v>313</v>
      </c>
      <c r="D77" s="147">
        <v>1100</v>
      </c>
      <c r="E77" s="118">
        <v>1</v>
      </c>
      <c r="F77" s="311"/>
      <c r="G77" s="136"/>
      <c r="H77" s="29"/>
      <c r="I77" s="29"/>
    </row>
    <row r="78" spans="2:10" s="55" customFormat="1" ht="30" x14ac:dyDescent="0.25">
      <c r="B78" s="7" t="s">
        <v>11</v>
      </c>
      <c r="C78" s="118" t="s">
        <v>311</v>
      </c>
      <c r="D78" s="147">
        <v>1600</v>
      </c>
      <c r="E78" s="118">
        <v>1</v>
      </c>
      <c r="F78" s="61"/>
      <c r="G78" s="315"/>
      <c r="H78" s="29"/>
      <c r="I78" s="29"/>
    </row>
    <row r="79" spans="2:10" s="81" customFormat="1" ht="30" x14ac:dyDescent="0.25">
      <c r="B79" s="47" t="s">
        <v>14</v>
      </c>
      <c r="C79" s="122" t="s">
        <v>312</v>
      </c>
      <c r="D79" s="147">
        <v>1300</v>
      </c>
      <c r="E79" s="118">
        <v>1</v>
      </c>
      <c r="F79" s="106"/>
      <c r="G79" s="316"/>
      <c r="H79" s="29"/>
      <c r="I79" s="29"/>
    </row>
    <row r="80" spans="2:10" s="81" customFormat="1" ht="24.75" customHeight="1" x14ac:dyDescent="0.25">
      <c r="B80" s="445" t="s">
        <v>515</v>
      </c>
      <c r="C80" s="445"/>
      <c r="D80" s="243"/>
      <c r="E80" s="243"/>
      <c r="F80" s="106"/>
      <c r="G80" s="316"/>
      <c r="H80" s="29"/>
      <c r="I80" s="29"/>
    </row>
    <row r="81" spans="2:9" ht="28.5" customHeight="1" x14ac:dyDescent="0.25">
      <c r="B81" s="413" t="s">
        <v>38</v>
      </c>
      <c r="C81" s="414"/>
      <c r="D81" s="368"/>
      <c r="E81" s="13"/>
      <c r="F81" s="72"/>
      <c r="G81" s="314"/>
      <c r="H81" s="29"/>
      <c r="I81" s="29"/>
    </row>
    <row r="82" spans="2:9" ht="30" x14ac:dyDescent="0.25">
      <c r="B82" s="4" t="s">
        <v>20</v>
      </c>
      <c r="C82" s="122" t="s">
        <v>308</v>
      </c>
      <c r="D82" s="151">
        <v>2800</v>
      </c>
      <c r="E82" s="29">
        <v>1</v>
      </c>
      <c r="F82" s="72"/>
      <c r="G82" s="314"/>
      <c r="H82" s="29"/>
      <c r="I82" s="29"/>
    </row>
    <row r="83" spans="2:9" ht="30" x14ac:dyDescent="0.25">
      <c r="B83" s="4" t="s">
        <v>10</v>
      </c>
      <c r="C83" s="123" t="s">
        <v>313</v>
      </c>
      <c r="D83" s="151">
        <v>1400</v>
      </c>
      <c r="E83" s="29">
        <v>1</v>
      </c>
      <c r="F83" s="72"/>
      <c r="G83" s="314"/>
      <c r="H83" s="29"/>
      <c r="I83" s="29"/>
    </row>
    <row r="84" spans="2:9" ht="30" x14ac:dyDescent="0.25">
      <c r="B84" s="4" t="s">
        <v>10</v>
      </c>
      <c r="C84" s="123" t="s">
        <v>313</v>
      </c>
      <c r="D84" s="151">
        <v>1400</v>
      </c>
      <c r="E84" s="29">
        <v>1</v>
      </c>
      <c r="F84" s="72"/>
      <c r="G84" s="314"/>
      <c r="H84" s="29"/>
      <c r="I84" s="29"/>
    </row>
    <row r="85" spans="2:9" ht="30" x14ac:dyDescent="0.25">
      <c r="B85" s="4" t="s">
        <v>10</v>
      </c>
      <c r="C85" s="123" t="s">
        <v>313</v>
      </c>
      <c r="D85" s="151">
        <v>1300</v>
      </c>
      <c r="E85" s="29">
        <v>1</v>
      </c>
      <c r="F85" s="72"/>
      <c r="G85" s="314"/>
      <c r="H85" s="29"/>
      <c r="I85" s="29"/>
    </row>
    <row r="86" spans="2:9" ht="30" x14ac:dyDescent="0.25">
      <c r="B86" s="4" t="s">
        <v>10</v>
      </c>
      <c r="C86" s="123" t="s">
        <v>313</v>
      </c>
      <c r="D86" s="151">
        <v>1300</v>
      </c>
      <c r="E86" s="29">
        <v>1</v>
      </c>
      <c r="F86" s="72"/>
      <c r="G86" s="314"/>
      <c r="H86" s="29"/>
      <c r="I86" s="29"/>
    </row>
    <row r="87" spans="2:9" ht="30" x14ac:dyDescent="0.25">
      <c r="B87" s="6" t="s">
        <v>10</v>
      </c>
      <c r="C87" s="167" t="s">
        <v>313</v>
      </c>
      <c r="D87" s="151">
        <v>1100</v>
      </c>
      <c r="E87" s="29">
        <v>1</v>
      </c>
      <c r="F87" s="72"/>
      <c r="G87" s="314"/>
      <c r="H87" s="29"/>
      <c r="I87" s="29"/>
    </row>
    <row r="88" spans="2:9" ht="30" x14ac:dyDescent="0.25">
      <c r="B88" s="4" t="s">
        <v>11</v>
      </c>
      <c r="C88" s="123" t="s">
        <v>311</v>
      </c>
      <c r="D88" s="151">
        <v>1200</v>
      </c>
      <c r="E88" s="29">
        <v>1</v>
      </c>
      <c r="F88" s="72"/>
      <c r="G88" s="314"/>
      <c r="H88" s="29"/>
      <c r="I88" s="29"/>
    </row>
    <row r="89" spans="2:9" ht="30" x14ac:dyDescent="0.25">
      <c r="B89" s="4" t="s">
        <v>11</v>
      </c>
      <c r="C89" s="123" t="s">
        <v>311</v>
      </c>
      <c r="D89" s="151">
        <v>1200</v>
      </c>
      <c r="E89" s="29">
        <v>1</v>
      </c>
      <c r="F89" s="72"/>
      <c r="G89" s="314"/>
      <c r="H89" s="29"/>
      <c r="I89" s="29"/>
    </row>
    <row r="90" spans="2:9" ht="30" x14ac:dyDescent="0.25">
      <c r="B90" s="4" t="s">
        <v>11</v>
      </c>
      <c r="C90" s="123" t="s">
        <v>311</v>
      </c>
      <c r="D90" s="151">
        <v>1200</v>
      </c>
      <c r="E90" s="29">
        <v>1</v>
      </c>
      <c r="F90" s="72"/>
      <c r="G90" s="314"/>
      <c r="H90" s="29"/>
      <c r="I90" s="29"/>
    </row>
    <row r="91" spans="2:9" ht="30" x14ac:dyDescent="0.25">
      <c r="B91" s="4" t="s">
        <v>11</v>
      </c>
      <c r="C91" s="123" t="s">
        <v>311</v>
      </c>
      <c r="D91" s="151">
        <v>1200</v>
      </c>
      <c r="E91" s="29">
        <v>1</v>
      </c>
      <c r="F91" s="72"/>
      <c r="G91" s="314"/>
      <c r="H91" s="29"/>
      <c r="I91" s="29"/>
    </row>
    <row r="92" spans="2:9" ht="30" x14ac:dyDescent="0.25">
      <c r="B92" s="4" t="s">
        <v>11</v>
      </c>
      <c r="C92" s="123" t="s">
        <v>311</v>
      </c>
      <c r="D92" s="151">
        <v>1200</v>
      </c>
      <c r="E92" s="29">
        <v>1</v>
      </c>
      <c r="F92" s="72"/>
      <c r="G92" s="314"/>
      <c r="H92" s="29"/>
      <c r="I92" s="29"/>
    </row>
    <row r="93" spans="2:9" ht="30" x14ac:dyDescent="0.25">
      <c r="B93" s="4" t="s">
        <v>11</v>
      </c>
      <c r="C93" s="123" t="s">
        <v>311</v>
      </c>
      <c r="D93" s="151">
        <v>1200</v>
      </c>
      <c r="E93" s="29">
        <v>1</v>
      </c>
      <c r="F93" s="72"/>
      <c r="G93" s="314"/>
      <c r="H93" s="29"/>
      <c r="I93" s="29"/>
    </row>
    <row r="94" spans="2:9" ht="30" x14ac:dyDescent="0.25">
      <c r="B94" s="4" t="s">
        <v>11</v>
      </c>
      <c r="C94" s="123" t="s">
        <v>311</v>
      </c>
      <c r="D94" s="151">
        <v>1600</v>
      </c>
      <c r="E94" s="29">
        <v>1</v>
      </c>
      <c r="F94" s="72"/>
      <c r="G94" s="314"/>
      <c r="H94" s="29"/>
      <c r="I94" s="29"/>
    </row>
    <row r="95" spans="2:9" ht="30" x14ac:dyDescent="0.25">
      <c r="B95" s="6" t="s">
        <v>11</v>
      </c>
      <c r="C95" s="167" t="s">
        <v>311</v>
      </c>
      <c r="D95" s="151">
        <v>950</v>
      </c>
      <c r="E95" s="29">
        <v>1</v>
      </c>
      <c r="F95" s="72"/>
      <c r="G95" s="314"/>
      <c r="H95" s="29"/>
      <c r="I95" s="29"/>
    </row>
    <row r="96" spans="2:9" ht="30" x14ac:dyDescent="0.25">
      <c r="B96" s="4" t="s">
        <v>14</v>
      </c>
      <c r="C96" s="122" t="s">
        <v>312</v>
      </c>
      <c r="D96" s="151">
        <v>1000</v>
      </c>
      <c r="E96" s="29">
        <v>1</v>
      </c>
      <c r="F96" s="72"/>
      <c r="G96" s="314"/>
      <c r="H96" s="29"/>
      <c r="I96" s="29"/>
    </row>
    <row r="97" spans="2:9" ht="30" x14ac:dyDescent="0.25">
      <c r="B97" s="6" t="s">
        <v>14</v>
      </c>
      <c r="C97" s="122" t="s">
        <v>312</v>
      </c>
      <c r="D97" s="151">
        <v>1000</v>
      </c>
      <c r="E97" s="29">
        <v>1</v>
      </c>
      <c r="F97" s="72"/>
      <c r="G97" s="314"/>
      <c r="H97" s="29"/>
      <c r="I97" s="29"/>
    </row>
    <row r="98" spans="2:9" ht="29.25" customHeight="1" x14ac:dyDescent="0.25">
      <c r="B98" s="431" t="s">
        <v>515</v>
      </c>
      <c r="C98" s="431"/>
      <c r="D98" s="242"/>
      <c r="E98" s="242"/>
      <c r="F98" s="72"/>
      <c r="G98" s="314"/>
      <c r="H98" s="29"/>
      <c r="I98" s="29"/>
    </row>
    <row r="99" spans="2:9" ht="30.75" customHeight="1" x14ac:dyDescent="0.25">
      <c r="B99" s="413" t="s">
        <v>45</v>
      </c>
      <c r="C99" s="414"/>
      <c r="D99" s="368"/>
      <c r="E99" s="11"/>
      <c r="F99" s="72"/>
      <c r="G99" s="314"/>
      <c r="H99" s="29"/>
      <c r="I99" s="29"/>
    </row>
    <row r="100" spans="2:9" ht="30" x14ac:dyDescent="0.25">
      <c r="B100" s="4" t="s">
        <v>219</v>
      </c>
      <c r="C100" s="122" t="s">
        <v>308</v>
      </c>
      <c r="D100" s="151">
        <v>2800</v>
      </c>
      <c r="E100" s="167">
        <v>1</v>
      </c>
      <c r="F100" s="72"/>
      <c r="G100" s="314"/>
      <c r="H100" s="29"/>
      <c r="I100" s="29"/>
    </row>
    <row r="101" spans="2:9" ht="30" x14ac:dyDescent="0.25">
      <c r="B101" s="4" t="s">
        <v>10</v>
      </c>
      <c r="C101" s="123" t="s">
        <v>313</v>
      </c>
      <c r="D101" s="151">
        <v>1400</v>
      </c>
      <c r="E101" s="167">
        <v>1</v>
      </c>
      <c r="F101" s="72"/>
      <c r="G101" s="314"/>
      <c r="H101" s="29"/>
      <c r="I101" s="29"/>
    </row>
    <row r="102" spans="2:9" ht="30" x14ac:dyDescent="0.25">
      <c r="B102" s="4" t="s">
        <v>10</v>
      </c>
      <c r="C102" s="123" t="s">
        <v>313</v>
      </c>
      <c r="D102" s="151">
        <v>1300</v>
      </c>
      <c r="E102" s="167">
        <v>1</v>
      </c>
      <c r="F102" s="72"/>
      <c r="G102" s="314"/>
      <c r="H102" s="29"/>
      <c r="I102" s="29"/>
    </row>
    <row r="103" spans="2:9" ht="30" x14ac:dyDescent="0.25">
      <c r="B103" s="4" t="s">
        <v>10</v>
      </c>
      <c r="C103" s="123" t="s">
        <v>313</v>
      </c>
      <c r="D103" s="151">
        <v>1300</v>
      </c>
      <c r="E103" s="167">
        <v>1</v>
      </c>
      <c r="F103" s="72"/>
      <c r="G103" s="314"/>
      <c r="H103" s="29"/>
      <c r="I103" s="29"/>
    </row>
    <row r="104" spans="2:9" ht="30" x14ac:dyDescent="0.25">
      <c r="B104" s="7" t="s">
        <v>10</v>
      </c>
      <c r="C104" s="123" t="s">
        <v>313</v>
      </c>
      <c r="D104" s="151">
        <v>1300</v>
      </c>
      <c r="E104" s="167">
        <v>1</v>
      </c>
      <c r="F104" s="72"/>
      <c r="G104" s="314"/>
      <c r="H104" s="29"/>
      <c r="I104" s="29"/>
    </row>
    <row r="105" spans="2:9" ht="30" x14ac:dyDescent="0.25">
      <c r="B105" s="4" t="s">
        <v>11</v>
      </c>
      <c r="C105" s="123" t="s">
        <v>311</v>
      </c>
      <c r="D105" s="151">
        <v>1200</v>
      </c>
      <c r="E105" s="167">
        <v>1</v>
      </c>
      <c r="F105" s="72"/>
      <c r="G105" s="314"/>
      <c r="H105" s="29"/>
      <c r="I105" s="29"/>
    </row>
    <row r="106" spans="2:9" ht="30" x14ac:dyDescent="0.25">
      <c r="B106" s="4" t="s">
        <v>11</v>
      </c>
      <c r="C106" s="123" t="s">
        <v>311</v>
      </c>
      <c r="D106" s="151">
        <v>1200</v>
      </c>
      <c r="E106" s="167">
        <v>1</v>
      </c>
      <c r="F106" s="72"/>
      <c r="G106" s="314"/>
      <c r="H106" s="29"/>
      <c r="I106" s="29"/>
    </row>
    <row r="107" spans="2:9" ht="30" customHeight="1" x14ac:dyDescent="0.25">
      <c r="B107" s="424" t="s">
        <v>515</v>
      </c>
      <c r="C107" s="424"/>
      <c r="D107" s="242"/>
      <c r="E107" s="242"/>
      <c r="F107" s="72"/>
      <c r="G107" s="314"/>
      <c r="H107" s="29"/>
      <c r="I107" s="29"/>
    </row>
    <row r="108" spans="2:9" ht="32.25" customHeight="1" x14ac:dyDescent="0.25">
      <c r="B108" s="436" t="s">
        <v>485</v>
      </c>
      <c r="C108" s="437"/>
      <c r="D108" s="367"/>
      <c r="E108" s="13"/>
      <c r="F108" s="72"/>
      <c r="G108" s="314"/>
      <c r="H108" s="29"/>
      <c r="I108" s="29"/>
    </row>
    <row r="109" spans="2:9" ht="30" x14ac:dyDescent="0.25">
      <c r="B109" s="4" t="s">
        <v>20</v>
      </c>
      <c r="C109" s="122" t="s">
        <v>308</v>
      </c>
      <c r="D109" s="147">
        <v>2800</v>
      </c>
      <c r="E109" s="167">
        <v>1</v>
      </c>
      <c r="F109" s="72"/>
      <c r="G109" s="314"/>
      <c r="H109" s="29"/>
      <c r="I109" s="29"/>
    </row>
    <row r="110" spans="2:9" ht="30" x14ac:dyDescent="0.25">
      <c r="B110" s="4" t="s">
        <v>10</v>
      </c>
      <c r="C110" s="122" t="s">
        <v>310</v>
      </c>
      <c r="D110" s="147">
        <v>1500</v>
      </c>
      <c r="E110" s="167">
        <v>1</v>
      </c>
      <c r="F110" s="72"/>
      <c r="G110" s="314"/>
      <c r="H110" s="29"/>
      <c r="I110" s="29"/>
    </row>
    <row r="111" spans="2:9" ht="30" x14ac:dyDescent="0.25">
      <c r="B111" s="4" t="s">
        <v>10</v>
      </c>
      <c r="C111" s="123" t="s">
        <v>313</v>
      </c>
      <c r="D111" s="147">
        <v>1300</v>
      </c>
      <c r="E111" s="167">
        <v>1</v>
      </c>
      <c r="F111" s="72"/>
      <c r="G111" s="314"/>
      <c r="H111" s="29"/>
      <c r="I111" s="29"/>
    </row>
    <row r="112" spans="2:9" ht="30" x14ac:dyDescent="0.25">
      <c r="B112" s="4" t="s">
        <v>10</v>
      </c>
      <c r="C112" s="123" t="s">
        <v>313</v>
      </c>
      <c r="D112" s="147">
        <v>1300</v>
      </c>
      <c r="E112" s="167">
        <v>1</v>
      </c>
      <c r="F112" s="72"/>
      <c r="G112" s="314"/>
      <c r="H112" s="29"/>
      <c r="I112" s="29"/>
    </row>
    <row r="113" spans="2:9" ht="30" x14ac:dyDescent="0.25">
      <c r="B113" s="4" t="s">
        <v>10</v>
      </c>
      <c r="C113" s="123" t="s">
        <v>313</v>
      </c>
      <c r="D113" s="147">
        <v>1400</v>
      </c>
      <c r="E113" s="167">
        <v>1</v>
      </c>
      <c r="F113" s="72"/>
      <c r="G113" s="314"/>
      <c r="H113" s="29"/>
      <c r="I113" s="29"/>
    </row>
    <row r="114" spans="2:9" ht="30" x14ac:dyDescent="0.25">
      <c r="B114" s="6" t="s">
        <v>10</v>
      </c>
      <c r="C114" s="167" t="s">
        <v>313</v>
      </c>
      <c r="D114" s="147">
        <v>1200</v>
      </c>
      <c r="E114" s="167">
        <v>1</v>
      </c>
      <c r="F114" s="72"/>
      <c r="G114" s="314"/>
      <c r="H114" s="29"/>
      <c r="I114" s="29"/>
    </row>
    <row r="115" spans="2:9" ht="30" x14ac:dyDescent="0.25">
      <c r="B115" s="6" t="s">
        <v>10</v>
      </c>
      <c r="C115" s="167" t="s">
        <v>313</v>
      </c>
      <c r="D115" s="147">
        <v>1100</v>
      </c>
      <c r="E115" s="167">
        <v>1</v>
      </c>
      <c r="F115" s="72"/>
      <c r="G115" s="314"/>
      <c r="H115" s="29"/>
      <c r="I115" s="29"/>
    </row>
    <row r="116" spans="2:9" ht="30" x14ac:dyDescent="0.25">
      <c r="B116" s="4" t="s">
        <v>11</v>
      </c>
      <c r="C116" s="123" t="s">
        <v>311</v>
      </c>
      <c r="D116" s="147">
        <v>1200</v>
      </c>
      <c r="E116" s="167">
        <v>1</v>
      </c>
      <c r="F116" s="72"/>
      <c r="G116" s="314"/>
      <c r="H116" s="29"/>
      <c r="I116" s="29"/>
    </row>
    <row r="117" spans="2:9" ht="25.5" customHeight="1" x14ac:dyDescent="0.25">
      <c r="B117" s="424" t="s">
        <v>515</v>
      </c>
      <c r="C117" s="424"/>
      <c r="D117" s="242"/>
      <c r="E117" s="242"/>
      <c r="F117" s="72"/>
      <c r="G117" s="314"/>
      <c r="H117" s="29"/>
      <c r="I117" s="29"/>
    </row>
    <row r="118" spans="2:9" ht="28.5" customHeight="1" x14ac:dyDescent="0.25">
      <c r="B118" s="436" t="s">
        <v>494</v>
      </c>
      <c r="C118" s="437"/>
      <c r="D118" s="367"/>
      <c r="E118" s="13"/>
      <c r="F118" s="72"/>
      <c r="G118" s="314"/>
      <c r="H118" s="29"/>
      <c r="I118" s="29"/>
    </row>
    <row r="119" spans="2:9" ht="30" x14ac:dyDescent="0.25">
      <c r="B119" s="4" t="s">
        <v>20</v>
      </c>
      <c r="C119" s="122" t="s">
        <v>308</v>
      </c>
      <c r="D119" s="151">
        <v>3500</v>
      </c>
      <c r="E119" s="167">
        <v>1</v>
      </c>
      <c r="F119" s="72"/>
      <c r="G119" s="314"/>
      <c r="H119" s="29"/>
      <c r="I119" s="29"/>
    </row>
    <row r="120" spans="2:9" ht="30" x14ac:dyDescent="0.25">
      <c r="B120" s="4" t="s">
        <v>10</v>
      </c>
      <c r="C120" s="122" t="s">
        <v>310</v>
      </c>
      <c r="D120" s="152">
        <v>1500</v>
      </c>
      <c r="E120" s="167">
        <v>1</v>
      </c>
      <c r="F120" s="72"/>
      <c r="G120" s="314"/>
      <c r="H120" s="29"/>
      <c r="I120" s="29"/>
    </row>
    <row r="121" spans="2:9" ht="30" x14ac:dyDescent="0.25">
      <c r="B121" s="4" t="s">
        <v>10</v>
      </c>
      <c r="C121" s="123" t="s">
        <v>313</v>
      </c>
      <c r="D121" s="152">
        <v>1200</v>
      </c>
      <c r="E121" s="167">
        <v>1</v>
      </c>
      <c r="F121" s="72"/>
      <c r="G121" s="314"/>
      <c r="H121" s="29"/>
      <c r="I121" s="29"/>
    </row>
    <row r="122" spans="2:9" ht="30" x14ac:dyDescent="0.25">
      <c r="B122" s="4" t="s">
        <v>10</v>
      </c>
      <c r="C122" s="123" t="s">
        <v>313</v>
      </c>
      <c r="D122" s="152">
        <v>1300</v>
      </c>
      <c r="E122" s="167">
        <v>1</v>
      </c>
      <c r="F122" s="72"/>
      <c r="G122" s="314"/>
      <c r="H122" s="29"/>
      <c r="I122" s="29"/>
    </row>
    <row r="123" spans="2:9" ht="30" x14ac:dyDescent="0.25">
      <c r="B123" s="4" t="s">
        <v>10</v>
      </c>
      <c r="C123" s="123" t="s">
        <v>313</v>
      </c>
      <c r="D123" s="152">
        <v>1200</v>
      </c>
      <c r="E123" s="167">
        <v>1</v>
      </c>
      <c r="F123" s="72"/>
      <c r="G123" s="314"/>
      <c r="H123" s="29"/>
      <c r="I123" s="29"/>
    </row>
    <row r="124" spans="2:9" ht="30" x14ac:dyDescent="0.25">
      <c r="B124" s="4" t="s">
        <v>10</v>
      </c>
      <c r="C124" s="123" t="s">
        <v>313</v>
      </c>
      <c r="D124" s="152">
        <v>1300</v>
      </c>
      <c r="E124" s="167">
        <v>1</v>
      </c>
      <c r="F124" s="72"/>
      <c r="G124" s="314"/>
      <c r="H124" s="29"/>
      <c r="I124" s="29"/>
    </row>
    <row r="125" spans="2:9" ht="30" x14ac:dyDescent="0.25">
      <c r="B125" s="4" t="s">
        <v>10</v>
      </c>
      <c r="C125" s="123" t="s">
        <v>313</v>
      </c>
      <c r="D125" s="152">
        <v>1100</v>
      </c>
      <c r="E125" s="167">
        <v>1</v>
      </c>
      <c r="F125" s="72"/>
      <c r="G125" s="314"/>
      <c r="H125" s="29"/>
      <c r="I125" s="29"/>
    </row>
    <row r="126" spans="2:9" ht="30" x14ac:dyDescent="0.25">
      <c r="B126" s="4" t="s">
        <v>11</v>
      </c>
      <c r="C126" s="123" t="s">
        <v>311</v>
      </c>
      <c r="D126" s="147">
        <v>1300</v>
      </c>
      <c r="E126" s="167">
        <v>1</v>
      </c>
      <c r="F126" s="72"/>
      <c r="G126" s="314"/>
      <c r="H126" s="29"/>
      <c r="I126" s="29"/>
    </row>
    <row r="127" spans="2:9" ht="30" x14ac:dyDescent="0.25">
      <c r="B127" s="4" t="s">
        <v>14</v>
      </c>
      <c r="C127" s="122" t="s">
        <v>312</v>
      </c>
      <c r="D127" s="147">
        <v>1000</v>
      </c>
      <c r="E127" s="167">
        <v>1</v>
      </c>
      <c r="F127" s="72"/>
      <c r="G127" s="314"/>
      <c r="H127" s="29"/>
      <c r="I127" s="29"/>
    </row>
    <row r="128" spans="2:9" ht="30" x14ac:dyDescent="0.25">
      <c r="B128" s="4" t="s">
        <v>14</v>
      </c>
      <c r="C128" s="122" t="s">
        <v>312</v>
      </c>
      <c r="D128" s="147">
        <v>1000</v>
      </c>
      <c r="E128" s="167">
        <v>1</v>
      </c>
      <c r="F128" s="72"/>
      <c r="G128" s="314"/>
      <c r="H128" s="29"/>
      <c r="I128" s="29"/>
    </row>
    <row r="129" spans="2:10 16383:16383" ht="60" x14ac:dyDescent="0.25">
      <c r="B129" s="341" t="s">
        <v>10</v>
      </c>
      <c r="C129" s="342" t="s">
        <v>313</v>
      </c>
      <c r="D129" s="150"/>
      <c r="E129" s="219"/>
      <c r="F129" s="275"/>
      <c r="G129" s="149"/>
      <c r="H129" s="219"/>
      <c r="I129" s="219"/>
      <c r="J129" s="348" t="s">
        <v>629</v>
      </c>
    </row>
    <row r="130" spans="2:10 16383:16383" ht="60" x14ac:dyDescent="0.25">
      <c r="B130" s="341" t="s">
        <v>11</v>
      </c>
      <c r="C130" s="342" t="s">
        <v>311</v>
      </c>
      <c r="D130" s="150"/>
      <c r="E130" s="219"/>
      <c r="F130" s="275"/>
      <c r="G130" s="149"/>
      <c r="H130" s="219"/>
      <c r="I130" s="219"/>
      <c r="J130" s="348" t="s">
        <v>629</v>
      </c>
    </row>
    <row r="131" spans="2:10 16383:16383" ht="23.25" customHeight="1" x14ac:dyDescent="0.25">
      <c r="B131" s="424" t="s">
        <v>515</v>
      </c>
      <c r="C131" s="424"/>
      <c r="D131" s="258"/>
      <c r="E131" s="258"/>
      <c r="F131" s="72"/>
      <c r="G131" s="314"/>
      <c r="H131" s="29"/>
      <c r="I131" s="29"/>
    </row>
    <row r="132" spans="2:10 16383:16383" ht="38.25" customHeight="1" x14ac:dyDescent="0.25">
      <c r="B132" s="432" t="s">
        <v>383</v>
      </c>
      <c r="C132" s="432"/>
      <c r="D132" s="271"/>
      <c r="E132" s="317"/>
      <c r="F132" s="306"/>
      <c r="G132" s="29"/>
      <c r="H132" s="29"/>
      <c r="I132" s="29"/>
      <c r="XFC132" s="3">
        <f>SUM(E132:XFB132)</f>
        <v>0</v>
      </c>
    </row>
    <row r="133" spans="2:10 16383:16383" ht="30" x14ac:dyDescent="0.25">
      <c r="B133" s="193" t="s">
        <v>19</v>
      </c>
      <c r="C133" s="194" t="s">
        <v>307</v>
      </c>
      <c r="D133" s="147">
        <v>4400</v>
      </c>
      <c r="E133" s="199">
        <v>1</v>
      </c>
      <c r="F133" s="215"/>
      <c r="G133" s="34"/>
      <c r="H133" s="29"/>
      <c r="I133" s="29"/>
    </row>
    <row r="134" spans="2:10 16383:16383" ht="30" x14ac:dyDescent="0.25">
      <c r="B134" s="193" t="s">
        <v>30</v>
      </c>
      <c r="C134" s="194" t="s">
        <v>314</v>
      </c>
      <c r="D134" s="148">
        <v>4000</v>
      </c>
      <c r="E134" s="196">
        <v>1</v>
      </c>
      <c r="F134" s="215"/>
      <c r="G134" s="29"/>
      <c r="H134" s="29"/>
      <c r="I134" s="29"/>
    </row>
    <row r="135" spans="2:10 16383:16383" ht="30" x14ac:dyDescent="0.25">
      <c r="B135" s="193" t="s">
        <v>30</v>
      </c>
      <c r="C135" s="194" t="s">
        <v>314</v>
      </c>
      <c r="D135" s="151">
        <v>3600</v>
      </c>
      <c r="E135" s="362">
        <v>1</v>
      </c>
      <c r="F135" s="151">
        <v>3600</v>
      </c>
      <c r="G135" s="29">
        <v>1</v>
      </c>
      <c r="H135" s="29"/>
      <c r="I135" s="29"/>
    </row>
    <row r="136" spans="2:10 16383:16383" ht="30" x14ac:dyDescent="0.25">
      <c r="B136" s="193" t="s">
        <v>30</v>
      </c>
      <c r="C136" s="194" t="s">
        <v>314</v>
      </c>
      <c r="D136" s="34">
        <v>2800</v>
      </c>
      <c r="E136" s="362">
        <v>1</v>
      </c>
      <c r="F136" s="34">
        <v>2800</v>
      </c>
      <c r="G136" s="29">
        <v>1</v>
      </c>
      <c r="H136" s="29"/>
      <c r="I136" s="29"/>
    </row>
    <row r="137" spans="2:10 16383:16383" ht="60" x14ac:dyDescent="0.25">
      <c r="B137" s="223" t="s">
        <v>627</v>
      </c>
      <c r="C137" s="249" t="s">
        <v>310</v>
      </c>
      <c r="D137" s="220"/>
      <c r="E137" s="340"/>
      <c r="F137" s="192"/>
      <c r="G137" s="29"/>
      <c r="H137" s="220">
        <v>2100</v>
      </c>
      <c r="I137" s="340">
        <v>1</v>
      </c>
    </row>
    <row r="138" spans="2:10 16383:16383" ht="25.5" customHeight="1" x14ac:dyDescent="0.25">
      <c r="B138" s="448" t="s">
        <v>515</v>
      </c>
      <c r="C138" s="448"/>
      <c r="D138" s="253"/>
      <c r="E138" s="253"/>
      <c r="F138" s="192"/>
      <c r="G138" s="34"/>
      <c r="H138" s="29"/>
      <c r="I138" s="29"/>
    </row>
    <row r="139" spans="2:10 16383:16383" ht="27.75" customHeight="1" x14ac:dyDescent="0.25">
      <c r="B139" s="450" t="s">
        <v>491</v>
      </c>
      <c r="C139" s="451"/>
      <c r="D139" s="369"/>
      <c r="E139" s="200"/>
      <c r="F139" s="199"/>
      <c r="G139" s="29"/>
      <c r="H139" s="29"/>
      <c r="I139" s="29"/>
    </row>
    <row r="140" spans="2:10 16383:16383" ht="30" x14ac:dyDescent="0.25">
      <c r="B140" s="4" t="s">
        <v>20</v>
      </c>
      <c r="C140" s="122" t="s">
        <v>308</v>
      </c>
      <c r="D140" s="147">
        <v>2800</v>
      </c>
      <c r="E140" s="118">
        <v>1</v>
      </c>
      <c r="F140" s="192"/>
      <c r="G140" s="29"/>
      <c r="H140" s="29"/>
      <c r="I140" s="29"/>
    </row>
    <row r="141" spans="2:10 16383:16383" ht="30" x14ac:dyDescent="0.25">
      <c r="B141" s="6" t="s">
        <v>387</v>
      </c>
      <c r="C141" s="162" t="s">
        <v>310</v>
      </c>
      <c r="D141" s="147">
        <v>2500</v>
      </c>
      <c r="E141" s="118">
        <v>1</v>
      </c>
      <c r="F141" s="29"/>
      <c r="G141" s="29"/>
      <c r="H141" s="29"/>
      <c r="I141" s="29"/>
    </row>
    <row r="142" spans="2:10 16383:16383" ht="30" x14ac:dyDescent="0.25">
      <c r="B142" s="6" t="s">
        <v>387</v>
      </c>
      <c r="C142" s="162" t="s">
        <v>310</v>
      </c>
      <c r="D142" s="147">
        <v>2500</v>
      </c>
      <c r="E142" s="118">
        <v>1</v>
      </c>
      <c r="F142" s="29"/>
      <c r="G142" s="29"/>
      <c r="H142" s="29"/>
      <c r="I142" s="29"/>
    </row>
    <row r="143" spans="2:10 16383:16383" ht="30" x14ac:dyDescent="0.25">
      <c r="B143" s="216" t="s">
        <v>502</v>
      </c>
      <c r="C143" s="217" t="s">
        <v>310</v>
      </c>
      <c r="D143" s="220"/>
      <c r="E143" s="292"/>
      <c r="F143" s="318"/>
      <c r="G143" s="29"/>
      <c r="H143" s="220">
        <v>2500</v>
      </c>
      <c r="I143" s="292">
        <v>1</v>
      </c>
    </row>
    <row r="144" spans="2:10 16383:16383" ht="30" x14ac:dyDescent="0.25">
      <c r="B144" s="216" t="s">
        <v>502</v>
      </c>
      <c r="C144" s="217" t="s">
        <v>310</v>
      </c>
      <c r="D144" s="220"/>
      <c r="E144" s="292"/>
      <c r="F144" s="72"/>
      <c r="G144" s="29"/>
      <c r="H144" s="220">
        <v>2500</v>
      </c>
      <c r="I144" s="292">
        <v>1</v>
      </c>
    </row>
    <row r="145" spans="2:10" ht="30" x14ac:dyDescent="0.25">
      <c r="B145" s="47" t="s">
        <v>387</v>
      </c>
      <c r="C145" s="162" t="s">
        <v>310</v>
      </c>
      <c r="D145" s="147">
        <v>2100</v>
      </c>
      <c r="E145" s="118">
        <v>1</v>
      </c>
      <c r="F145" s="72"/>
      <c r="G145" s="319"/>
      <c r="H145" s="29"/>
      <c r="I145" s="29"/>
    </row>
    <row r="146" spans="2:10" ht="30" x14ac:dyDescent="0.25">
      <c r="B146" s="54" t="s">
        <v>11</v>
      </c>
      <c r="C146" s="118" t="s">
        <v>311</v>
      </c>
      <c r="D146" s="352">
        <v>1600</v>
      </c>
      <c r="E146" s="118">
        <v>1</v>
      </c>
      <c r="F146" s="72"/>
      <c r="G146" s="319"/>
      <c r="H146" s="29"/>
      <c r="I146" s="29"/>
    </row>
    <row r="147" spans="2:10" ht="30" x14ac:dyDescent="0.25">
      <c r="B147" s="344" t="s">
        <v>229</v>
      </c>
      <c r="C147" s="347" t="s">
        <v>313</v>
      </c>
      <c r="D147" s="346">
        <v>1400</v>
      </c>
      <c r="E147" s="342">
        <v>1</v>
      </c>
      <c r="F147" s="312"/>
      <c r="G147" s="29"/>
      <c r="H147" s="219">
        <v>200</v>
      </c>
      <c r="I147" s="29"/>
      <c r="J147" s="2" t="s">
        <v>628</v>
      </c>
    </row>
    <row r="148" spans="2:10" ht="30" x14ac:dyDescent="0.25">
      <c r="B148" s="344" t="s">
        <v>229</v>
      </c>
      <c r="C148" s="347" t="s">
        <v>313</v>
      </c>
      <c r="D148" s="346">
        <v>1600</v>
      </c>
      <c r="E148" s="342">
        <v>1</v>
      </c>
      <c r="F148" s="312"/>
      <c r="G148" s="29"/>
      <c r="H148" s="220"/>
      <c r="I148" s="292"/>
      <c r="J148" s="2" t="s">
        <v>628</v>
      </c>
    </row>
    <row r="149" spans="2:10" ht="30" x14ac:dyDescent="0.25">
      <c r="B149" s="6" t="s">
        <v>387</v>
      </c>
      <c r="C149" s="167" t="s">
        <v>313</v>
      </c>
      <c r="D149" s="293">
        <v>1100</v>
      </c>
      <c r="E149" s="118">
        <v>1</v>
      </c>
      <c r="F149" s="312"/>
      <c r="G149" s="29"/>
      <c r="H149" s="29"/>
      <c r="I149" s="29"/>
    </row>
    <row r="150" spans="2:10" ht="30" x14ac:dyDescent="0.25">
      <c r="B150" s="6" t="s">
        <v>387</v>
      </c>
      <c r="C150" s="167" t="s">
        <v>313</v>
      </c>
      <c r="D150" s="147">
        <v>1600</v>
      </c>
      <c r="E150" s="118">
        <v>1</v>
      </c>
      <c r="F150" s="312"/>
      <c r="G150" s="29"/>
      <c r="H150" s="29"/>
      <c r="I150" s="29"/>
    </row>
    <row r="151" spans="2:10" ht="30" x14ac:dyDescent="0.25">
      <c r="B151" s="216" t="s">
        <v>229</v>
      </c>
      <c r="C151" s="219" t="s">
        <v>313</v>
      </c>
      <c r="D151" s="220"/>
      <c r="E151" s="144"/>
      <c r="F151" s="275"/>
      <c r="G151" s="29"/>
      <c r="H151" s="220">
        <v>1600</v>
      </c>
      <c r="I151" s="144">
        <v>1</v>
      </c>
    </row>
    <row r="152" spans="2:10" ht="30" x14ac:dyDescent="0.25">
      <c r="B152" s="216" t="s">
        <v>229</v>
      </c>
      <c r="C152" s="219" t="s">
        <v>313</v>
      </c>
      <c r="D152" s="220"/>
      <c r="E152" s="144"/>
      <c r="F152" s="312"/>
      <c r="G152" s="29"/>
      <c r="H152" s="220">
        <v>1600</v>
      </c>
      <c r="I152" s="144">
        <v>1</v>
      </c>
    </row>
    <row r="153" spans="2:10" ht="30" x14ac:dyDescent="0.25">
      <c r="B153" s="216" t="s">
        <v>229</v>
      </c>
      <c r="C153" s="219" t="s">
        <v>313</v>
      </c>
      <c r="D153" s="220"/>
      <c r="E153" s="144"/>
      <c r="F153" s="312"/>
      <c r="G153" s="29"/>
      <c r="H153" s="220">
        <v>1600</v>
      </c>
      <c r="I153" s="144">
        <v>1</v>
      </c>
    </row>
    <row r="154" spans="2:10" ht="30" x14ac:dyDescent="0.25">
      <c r="B154" s="193" t="s">
        <v>11</v>
      </c>
      <c r="C154" s="196" t="s">
        <v>311</v>
      </c>
      <c r="D154" s="293">
        <v>1400</v>
      </c>
      <c r="E154" s="118">
        <v>1</v>
      </c>
      <c r="F154" s="312"/>
      <c r="G154" s="29"/>
      <c r="H154" s="219">
        <v>400</v>
      </c>
      <c r="I154" s="29"/>
    </row>
    <row r="155" spans="2:10" ht="26.25" customHeight="1" x14ac:dyDescent="0.25">
      <c r="B155" s="449" t="s">
        <v>515</v>
      </c>
      <c r="C155" s="449"/>
      <c r="D155" s="232"/>
      <c r="E155" s="232"/>
      <c r="F155" s="312"/>
      <c r="G155" s="29"/>
      <c r="H155" s="29"/>
      <c r="I155" s="29"/>
    </row>
    <row r="156" spans="2:10" ht="25.5" customHeight="1" x14ac:dyDescent="0.25">
      <c r="B156" s="450" t="s">
        <v>32</v>
      </c>
      <c r="C156" s="451"/>
      <c r="D156" s="369"/>
      <c r="E156" s="213"/>
      <c r="F156" s="306"/>
      <c r="G156" s="29"/>
      <c r="H156" s="29"/>
      <c r="I156" s="29"/>
    </row>
    <row r="157" spans="2:10" ht="30" x14ac:dyDescent="0.25">
      <c r="B157" s="4" t="s">
        <v>20</v>
      </c>
      <c r="C157" s="122" t="s">
        <v>308</v>
      </c>
      <c r="D157" s="195">
        <v>2800</v>
      </c>
      <c r="E157" s="167">
        <v>1</v>
      </c>
      <c r="F157" s="320"/>
      <c r="G157" s="29"/>
      <c r="H157" s="219">
        <v>700</v>
      </c>
      <c r="I157" s="29"/>
    </row>
    <row r="158" spans="2:10" ht="30" x14ac:dyDescent="0.25">
      <c r="B158" s="216" t="s">
        <v>502</v>
      </c>
      <c r="C158" s="217" t="s">
        <v>310</v>
      </c>
      <c r="D158" s="222"/>
      <c r="E158" s="219"/>
      <c r="F158" s="320"/>
      <c r="G158" s="29"/>
      <c r="H158" s="222">
        <v>2800</v>
      </c>
      <c r="I158" s="219">
        <v>1</v>
      </c>
    </row>
    <row r="159" spans="2:10" s="251" customFormat="1" ht="30" x14ac:dyDescent="0.25">
      <c r="B159" s="223" t="s">
        <v>502</v>
      </c>
      <c r="C159" s="249" t="s">
        <v>310</v>
      </c>
      <c r="D159" s="222"/>
      <c r="E159" s="219"/>
      <c r="F159" s="321"/>
      <c r="G159" s="192"/>
      <c r="H159" s="222">
        <v>2800</v>
      </c>
      <c r="I159" s="219">
        <v>1</v>
      </c>
    </row>
    <row r="160" spans="2:10" ht="30" x14ac:dyDescent="0.25">
      <c r="B160" s="216" t="s">
        <v>502</v>
      </c>
      <c r="C160" s="217" t="s">
        <v>310</v>
      </c>
      <c r="D160" s="220"/>
      <c r="E160" s="219"/>
      <c r="F160" s="320"/>
      <c r="G160" s="72"/>
      <c r="H160" s="220">
        <v>2800</v>
      </c>
      <c r="I160" s="219">
        <v>1</v>
      </c>
    </row>
    <row r="161" spans="2:11" ht="30" x14ac:dyDescent="0.25">
      <c r="B161" s="216" t="s">
        <v>502</v>
      </c>
      <c r="C161" s="217" t="s">
        <v>310</v>
      </c>
      <c r="D161" s="220"/>
      <c r="E161" s="219"/>
      <c r="F161" s="320"/>
      <c r="G161" s="29"/>
      <c r="H161" s="220">
        <v>2500</v>
      </c>
      <c r="I161" s="219">
        <v>1</v>
      </c>
    </row>
    <row r="162" spans="2:11" ht="30" x14ac:dyDescent="0.25">
      <c r="B162" s="216" t="s">
        <v>502</v>
      </c>
      <c r="C162" s="217" t="s">
        <v>310</v>
      </c>
      <c r="D162" s="220"/>
      <c r="E162" s="219"/>
      <c r="F162" s="320"/>
      <c r="G162" s="29"/>
      <c r="H162" s="220">
        <v>2500</v>
      </c>
      <c r="I162" s="219">
        <v>1</v>
      </c>
    </row>
    <row r="163" spans="2:11" ht="30" x14ac:dyDescent="0.25">
      <c r="B163" s="216" t="s">
        <v>502</v>
      </c>
      <c r="C163" s="217" t="s">
        <v>310</v>
      </c>
      <c r="D163" s="220"/>
      <c r="E163" s="219"/>
      <c r="F163" s="320"/>
      <c r="G163" s="29"/>
      <c r="H163" s="220">
        <v>2500</v>
      </c>
      <c r="I163" s="219">
        <v>1</v>
      </c>
    </row>
    <row r="164" spans="2:11" ht="30" x14ac:dyDescent="0.25">
      <c r="B164" s="216" t="s">
        <v>229</v>
      </c>
      <c r="C164" s="219" t="s">
        <v>313</v>
      </c>
      <c r="D164" s="220"/>
      <c r="E164" s="219"/>
      <c r="F164" s="320"/>
      <c r="G164" s="29"/>
      <c r="H164" s="220">
        <v>1600</v>
      </c>
      <c r="I164" s="219">
        <v>1</v>
      </c>
    </row>
    <row r="165" spans="2:11" ht="30" x14ac:dyDescent="0.25">
      <c r="B165" s="216" t="s">
        <v>229</v>
      </c>
      <c r="C165" s="219" t="s">
        <v>313</v>
      </c>
      <c r="D165" s="220"/>
      <c r="E165" s="219"/>
      <c r="F165" s="320"/>
      <c r="G165" s="29"/>
      <c r="H165" s="220">
        <v>1600</v>
      </c>
      <c r="I165" s="219">
        <v>1</v>
      </c>
      <c r="J165" s="380"/>
      <c r="K165" s="381"/>
    </row>
    <row r="166" spans="2:11" ht="30" x14ac:dyDescent="0.25">
      <c r="B166" s="216" t="s">
        <v>229</v>
      </c>
      <c r="C166" s="219" t="s">
        <v>313</v>
      </c>
      <c r="D166" s="220"/>
      <c r="E166" s="219"/>
      <c r="F166" s="320"/>
      <c r="G166" s="29"/>
      <c r="H166" s="220">
        <v>1600</v>
      </c>
      <c r="I166" s="219">
        <v>1</v>
      </c>
      <c r="J166" s="446" t="s">
        <v>644</v>
      </c>
      <c r="K166" s="446"/>
    </row>
    <row r="167" spans="2:11" ht="60" x14ac:dyDescent="0.25">
      <c r="B167" s="360" t="s">
        <v>11</v>
      </c>
      <c r="C167" s="30" t="s">
        <v>311</v>
      </c>
      <c r="D167" s="382">
        <v>1000</v>
      </c>
      <c r="E167" s="30">
        <v>1</v>
      </c>
      <c r="F167" s="312"/>
      <c r="G167" s="29"/>
      <c r="H167" s="361">
        <v>600</v>
      </c>
      <c r="I167" s="29"/>
      <c r="J167" s="383" t="s">
        <v>229</v>
      </c>
      <c r="K167" s="30" t="s">
        <v>313</v>
      </c>
    </row>
    <row r="168" spans="2:11" ht="30" x14ac:dyDescent="0.25">
      <c r="B168" s="344" t="s">
        <v>229</v>
      </c>
      <c r="C168" s="347" t="s">
        <v>313</v>
      </c>
      <c r="D168" s="346"/>
      <c r="E168" s="347"/>
      <c r="F168" s="312"/>
      <c r="G168" s="29"/>
      <c r="H168" s="219"/>
      <c r="I168" s="29"/>
      <c r="J168" s="17" t="s">
        <v>635</v>
      </c>
      <c r="K168" s="353"/>
    </row>
    <row r="169" spans="2:11" ht="30" x14ac:dyDescent="0.25">
      <c r="B169" s="344" t="s">
        <v>229</v>
      </c>
      <c r="C169" s="347" t="s">
        <v>313</v>
      </c>
      <c r="D169" s="346"/>
      <c r="E169" s="347"/>
      <c r="F169" s="312"/>
      <c r="G169" s="29"/>
      <c r="H169" s="219"/>
      <c r="I169" s="29"/>
      <c r="J169" s="17" t="s">
        <v>635</v>
      </c>
      <c r="K169" s="353"/>
    </row>
    <row r="170" spans="2:11" x14ac:dyDescent="0.25">
      <c r="B170" s="438" t="s">
        <v>515</v>
      </c>
      <c r="C170" s="438"/>
      <c r="D170" s="233"/>
      <c r="E170" s="233"/>
      <c r="F170" s="306"/>
      <c r="G170" s="322"/>
      <c r="H170" s="29"/>
      <c r="I170" s="29"/>
    </row>
    <row r="171" spans="2:11" ht="45.75" customHeight="1" x14ac:dyDescent="0.25">
      <c r="B171" s="441" t="s">
        <v>516</v>
      </c>
      <c r="C171" s="441"/>
      <c r="D171" s="258"/>
      <c r="E171" s="245"/>
      <c r="F171" s="306"/>
      <c r="G171" s="29"/>
      <c r="H171" s="29"/>
      <c r="I171" s="29"/>
    </row>
    <row r="172" spans="2:11" ht="36.75" customHeight="1" x14ac:dyDescent="0.25">
      <c r="B172" s="4" t="s">
        <v>19</v>
      </c>
      <c r="C172" s="122" t="s">
        <v>307</v>
      </c>
      <c r="D172" s="147">
        <v>4400</v>
      </c>
      <c r="E172" s="167">
        <v>1</v>
      </c>
      <c r="F172" s="354"/>
      <c r="G172" s="29"/>
      <c r="H172" s="29"/>
      <c r="I172" s="29"/>
    </row>
    <row r="173" spans="2:11" ht="24" customHeight="1" x14ac:dyDescent="0.25">
      <c r="B173" s="423" t="s">
        <v>513</v>
      </c>
      <c r="C173" s="423"/>
      <c r="D173" s="201"/>
      <c r="E173" s="147"/>
      <c r="F173" s="363"/>
      <c r="G173" s="103"/>
      <c r="H173" s="29"/>
      <c r="I173" s="29"/>
    </row>
    <row r="174" spans="2:11" ht="42.75" customHeight="1" x14ac:dyDescent="0.25">
      <c r="B174" s="6" t="s">
        <v>30</v>
      </c>
      <c r="C174" s="122" t="s">
        <v>314</v>
      </c>
      <c r="D174" s="169">
        <v>3600</v>
      </c>
      <c r="E174" s="103">
        <v>1</v>
      </c>
      <c r="F174" s="169">
        <v>3600</v>
      </c>
      <c r="G174" s="103">
        <v>1</v>
      </c>
      <c r="H174" s="29"/>
      <c r="I174" s="29"/>
    </row>
    <row r="175" spans="2:11" ht="38.25" customHeight="1" x14ac:dyDescent="0.25">
      <c r="B175" s="6" t="s">
        <v>30</v>
      </c>
      <c r="C175" s="122" t="s">
        <v>314</v>
      </c>
      <c r="D175" s="169">
        <v>3600</v>
      </c>
      <c r="E175" s="103">
        <v>1</v>
      </c>
      <c r="F175" s="169">
        <v>3600</v>
      </c>
      <c r="G175" s="103">
        <v>1</v>
      </c>
      <c r="H175" s="29"/>
      <c r="I175" s="29"/>
    </row>
    <row r="176" spans="2:11" ht="33.75" customHeight="1" x14ac:dyDescent="0.25">
      <c r="B176" s="413" t="s">
        <v>48</v>
      </c>
      <c r="C176" s="414"/>
      <c r="D176" s="368"/>
      <c r="E176" s="29"/>
      <c r="F176" s="306"/>
      <c r="G176" s="29"/>
      <c r="H176" s="29"/>
      <c r="I176" s="29"/>
    </row>
    <row r="177" spans="2:9" ht="30" x14ac:dyDescent="0.25">
      <c r="B177" s="4" t="s">
        <v>20</v>
      </c>
      <c r="C177" s="122" t="s">
        <v>308</v>
      </c>
      <c r="D177" s="151">
        <v>2800</v>
      </c>
      <c r="E177" s="323">
        <v>1</v>
      </c>
      <c r="F177" s="29"/>
      <c r="G177" s="103"/>
      <c r="H177" s="29"/>
      <c r="I177" s="29"/>
    </row>
    <row r="178" spans="2:9" ht="30" x14ac:dyDescent="0.25">
      <c r="B178" s="47" t="s">
        <v>10</v>
      </c>
      <c r="C178" s="122" t="s">
        <v>310</v>
      </c>
      <c r="D178" s="34">
        <v>2500</v>
      </c>
      <c r="E178" s="323">
        <v>1</v>
      </c>
      <c r="F178" s="67"/>
      <c r="G178" s="103"/>
      <c r="H178" s="29"/>
      <c r="I178" s="29"/>
    </row>
    <row r="179" spans="2:9" ht="30" x14ac:dyDescent="0.25">
      <c r="B179" s="4" t="s">
        <v>10</v>
      </c>
      <c r="C179" s="122" t="s">
        <v>310</v>
      </c>
      <c r="D179" s="151">
        <v>2100</v>
      </c>
      <c r="E179" s="323">
        <v>1</v>
      </c>
      <c r="F179" s="312"/>
      <c r="G179" s="29"/>
      <c r="H179" s="29"/>
      <c r="I179" s="29"/>
    </row>
    <row r="180" spans="2:9" ht="30" x14ac:dyDescent="0.25">
      <c r="B180" s="4" t="s">
        <v>10</v>
      </c>
      <c r="C180" s="123" t="s">
        <v>313</v>
      </c>
      <c r="D180" s="151">
        <v>2000</v>
      </c>
      <c r="E180" s="323">
        <v>1</v>
      </c>
      <c r="F180" s="72"/>
      <c r="G180" s="324"/>
      <c r="H180" s="29"/>
      <c r="I180" s="29"/>
    </row>
    <row r="181" spans="2:9" s="55" customFormat="1" ht="30" x14ac:dyDescent="0.25">
      <c r="B181" s="7" t="s">
        <v>10</v>
      </c>
      <c r="C181" s="123" t="s">
        <v>313</v>
      </c>
      <c r="D181" s="151">
        <v>1600</v>
      </c>
      <c r="E181" s="323">
        <v>1</v>
      </c>
      <c r="F181" s="75"/>
      <c r="G181" s="316"/>
      <c r="H181" s="29"/>
      <c r="I181" s="29"/>
    </row>
    <row r="182" spans="2:9" s="55" customFormat="1" x14ac:dyDescent="0.25">
      <c r="B182" s="435" t="s">
        <v>513</v>
      </c>
      <c r="C182" s="435"/>
      <c r="D182" s="243"/>
      <c r="E182" s="243"/>
      <c r="F182" s="75"/>
      <c r="G182" s="316"/>
      <c r="H182" s="29"/>
      <c r="I182" s="29"/>
    </row>
    <row r="183" spans="2:9" ht="30" customHeight="1" x14ac:dyDescent="0.25">
      <c r="B183" s="413" t="s">
        <v>49</v>
      </c>
      <c r="C183" s="414"/>
      <c r="D183" s="368"/>
      <c r="E183" s="29"/>
      <c r="F183" s="306"/>
      <c r="G183" s="29"/>
      <c r="H183" s="29"/>
      <c r="I183" s="29"/>
    </row>
    <row r="184" spans="2:9" ht="30" x14ac:dyDescent="0.25">
      <c r="B184" s="4" t="s">
        <v>20</v>
      </c>
      <c r="C184" s="122" t="s">
        <v>308</v>
      </c>
      <c r="D184" s="151">
        <v>2800</v>
      </c>
      <c r="E184" s="29">
        <v>1</v>
      </c>
      <c r="F184" s="312"/>
      <c r="G184" s="29"/>
      <c r="H184" s="29"/>
      <c r="I184" s="29"/>
    </row>
    <row r="185" spans="2:9" ht="30" x14ac:dyDescent="0.25">
      <c r="B185" s="4" t="s">
        <v>10</v>
      </c>
      <c r="C185" s="123" t="s">
        <v>313</v>
      </c>
      <c r="D185" s="151">
        <v>1600</v>
      </c>
      <c r="E185" s="29">
        <v>1</v>
      </c>
      <c r="F185" s="312"/>
      <c r="G185" s="29"/>
      <c r="H185" s="29"/>
      <c r="I185" s="29"/>
    </row>
    <row r="186" spans="2:9" ht="30" x14ac:dyDescent="0.25">
      <c r="B186" s="4" t="s">
        <v>10</v>
      </c>
      <c r="C186" s="123" t="s">
        <v>313</v>
      </c>
      <c r="D186" s="151">
        <v>1600</v>
      </c>
      <c r="E186" s="29">
        <v>1</v>
      </c>
      <c r="F186" s="312"/>
      <c r="G186" s="29"/>
      <c r="H186" s="29"/>
      <c r="I186" s="29"/>
    </row>
    <row r="187" spans="2:9" ht="30" x14ac:dyDescent="0.25">
      <c r="B187" s="4" t="s">
        <v>10</v>
      </c>
      <c r="C187" s="123" t="s">
        <v>313</v>
      </c>
      <c r="D187" s="151">
        <v>1800</v>
      </c>
      <c r="E187" s="29">
        <v>1</v>
      </c>
      <c r="F187" s="67"/>
      <c r="G187" s="103"/>
      <c r="H187" s="29"/>
      <c r="I187" s="29"/>
    </row>
    <row r="188" spans="2:9" ht="30" x14ac:dyDescent="0.25">
      <c r="B188" s="4" t="s">
        <v>11</v>
      </c>
      <c r="C188" s="123" t="s">
        <v>311</v>
      </c>
      <c r="D188" s="151">
        <v>1000</v>
      </c>
      <c r="E188" s="29">
        <v>1</v>
      </c>
      <c r="F188" s="312"/>
      <c r="G188" s="29"/>
      <c r="H188" s="29"/>
      <c r="I188" s="29"/>
    </row>
    <row r="189" spans="2:9" ht="30" x14ac:dyDescent="0.25">
      <c r="B189" s="4" t="s">
        <v>11</v>
      </c>
      <c r="C189" s="123" t="s">
        <v>311</v>
      </c>
      <c r="D189" s="151">
        <v>1400</v>
      </c>
      <c r="E189" s="29">
        <v>1</v>
      </c>
      <c r="F189" s="312"/>
      <c r="G189" s="29"/>
      <c r="H189" s="29"/>
      <c r="I189" s="29"/>
    </row>
    <row r="190" spans="2:9" x14ac:dyDescent="0.25">
      <c r="B190" s="435" t="s">
        <v>513</v>
      </c>
      <c r="C190" s="435"/>
      <c r="D190" s="233"/>
      <c r="E190" s="233"/>
      <c r="F190" s="312"/>
      <c r="G190" s="29"/>
      <c r="H190" s="29"/>
      <c r="I190" s="29"/>
    </row>
    <row r="191" spans="2:9" ht="38.25" customHeight="1" x14ac:dyDescent="0.25">
      <c r="B191" s="432" t="s">
        <v>397</v>
      </c>
      <c r="C191" s="432"/>
      <c r="D191" s="242"/>
      <c r="E191" s="308"/>
      <c r="F191" s="42"/>
      <c r="G191" s="11"/>
      <c r="H191" s="29"/>
      <c r="I191" s="29"/>
    </row>
    <row r="192" spans="2:9" ht="36.75" customHeight="1" x14ac:dyDescent="0.25">
      <c r="B192" s="4" t="s">
        <v>19</v>
      </c>
      <c r="C192" s="122" t="s">
        <v>307</v>
      </c>
      <c r="D192" s="147">
        <v>4400</v>
      </c>
      <c r="E192" s="29">
        <v>1</v>
      </c>
      <c r="F192" s="325"/>
      <c r="G192" s="29"/>
      <c r="H192" s="29"/>
      <c r="I192" s="29"/>
    </row>
    <row r="193" spans="2:10" x14ac:dyDescent="0.25">
      <c r="B193" s="424" t="s">
        <v>515</v>
      </c>
      <c r="C193" s="424"/>
      <c r="D193" s="233"/>
      <c r="E193" s="29"/>
      <c r="F193" s="325"/>
      <c r="G193" s="29"/>
      <c r="H193" s="29"/>
      <c r="I193" s="29"/>
    </row>
    <row r="194" spans="2:10" ht="39.75" customHeight="1" x14ac:dyDescent="0.25">
      <c r="B194" s="433" t="s">
        <v>636</v>
      </c>
      <c r="C194" s="434"/>
      <c r="D194" s="370"/>
      <c r="E194" s="13"/>
      <c r="F194" s="306"/>
      <c r="G194" s="29"/>
      <c r="H194" s="29"/>
      <c r="I194" s="29"/>
    </row>
    <row r="195" spans="2:10" ht="30" x14ac:dyDescent="0.25">
      <c r="B195" s="4" t="s">
        <v>20</v>
      </c>
      <c r="C195" s="122" t="s">
        <v>308</v>
      </c>
      <c r="D195" s="293">
        <v>2800</v>
      </c>
      <c r="E195" s="326">
        <v>1</v>
      </c>
      <c r="F195" s="327"/>
      <c r="G195" s="29"/>
      <c r="H195" s="29"/>
      <c r="I195" s="29"/>
    </row>
    <row r="196" spans="2:10" ht="60" x14ac:dyDescent="0.25">
      <c r="B196" s="344" t="s">
        <v>10</v>
      </c>
      <c r="C196" s="347" t="s">
        <v>313</v>
      </c>
      <c r="D196" s="346">
        <v>1600</v>
      </c>
      <c r="E196" s="347">
        <v>1</v>
      </c>
      <c r="F196" s="327"/>
      <c r="G196" s="29"/>
      <c r="H196" s="29"/>
      <c r="I196" s="29"/>
      <c r="J196" s="2" t="s">
        <v>638</v>
      </c>
    </row>
    <row r="197" spans="2:10" ht="30" x14ac:dyDescent="0.25">
      <c r="B197" s="4" t="s">
        <v>11</v>
      </c>
      <c r="C197" s="123" t="s">
        <v>311</v>
      </c>
      <c r="D197" s="293">
        <v>1400</v>
      </c>
      <c r="E197" s="326">
        <v>1</v>
      </c>
      <c r="F197" s="312"/>
      <c r="G197" s="29"/>
      <c r="H197" s="29"/>
      <c r="I197" s="29"/>
    </row>
    <row r="198" spans="2:10" x14ac:dyDescent="0.25">
      <c r="B198" s="424" t="s">
        <v>515</v>
      </c>
      <c r="C198" s="424"/>
      <c r="D198" s="242"/>
      <c r="E198" s="242"/>
      <c r="F198" s="312"/>
      <c r="G198" s="29"/>
      <c r="H198" s="29"/>
      <c r="I198" s="29"/>
    </row>
    <row r="199" spans="2:10" ht="48.75" customHeight="1" x14ac:dyDescent="0.25">
      <c r="B199" s="433" t="s">
        <v>637</v>
      </c>
      <c r="C199" s="434"/>
      <c r="D199" s="370"/>
      <c r="E199" s="13"/>
      <c r="F199" s="306"/>
      <c r="G199" s="29"/>
      <c r="H199" s="29"/>
      <c r="I199" s="29"/>
    </row>
    <row r="200" spans="2:10" ht="30" x14ac:dyDescent="0.25">
      <c r="B200" s="4" t="s">
        <v>20</v>
      </c>
      <c r="C200" s="122" t="s">
        <v>308</v>
      </c>
      <c r="D200" s="293">
        <v>2800</v>
      </c>
      <c r="E200" s="29">
        <v>1</v>
      </c>
      <c r="F200" s="327"/>
      <c r="G200" s="29"/>
      <c r="H200" s="29"/>
      <c r="I200" s="29"/>
    </row>
    <row r="201" spans="2:10" ht="45" x14ac:dyDescent="0.25">
      <c r="B201" s="350" t="s">
        <v>10</v>
      </c>
      <c r="C201" s="349" t="s">
        <v>601</v>
      </c>
      <c r="D201" s="351">
        <v>1800</v>
      </c>
      <c r="E201" s="355">
        <v>1</v>
      </c>
      <c r="F201" s="312"/>
      <c r="G201" s="29"/>
      <c r="H201" s="29"/>
      <c r="I201" s="29"/>
      <c r="J201" s="2" t="s">
        <v>639</v>
      </c>
    </row>
    <row r="202" spans="2:10" ht="30" x14ac:dyDescent="0.25">
      <c r="B202" s="4" t="s">
        <v>11</v>
      </c>
      <c r="C202" s="123" t="s">
        <v>311</v>
      </c>
      <c r="D202" s="293">
        <v>1400</v>
      </c>
      <c r="E202" s="326">
        <v>1</v>
      </c>
      <c r="F202" s="312"/>
      <c r="G202" s="29"/>
      <c r="H202" s="29"/>
      <c r="I202" s="29"/>
    </row>
    <row r="203" spans="2:10" ht="45" x14ac:dyDescent="0.25">
      <c r="B203" s="350" t="s">
        <v>11</v>
      </c>
      <c r="C203" s="349" t="s">
        <v>311</v>
      </c>
      <c r="D203" s="351">
        <v>900</v>
      </c>
      <c r="E203" s="349">
        <v>1</v>
      </c>
      <c r="F203" s="312"/>
      <c r="G203" s="29"/>
      <c r="H203" s="29"/>
      <c r="I203" s="29"/>
      <c r="J203" s="2" t="s">
        <v>639</v>
      </c>
    </row>
    <row r="204" spans="2:10" x14ac:dyDescent="0.25">
      <c r="B204" s="424" t="s">
        <v>517</v>
      </c>
      <c r="C204" s="424"/>
      <c r="D204" s="242"/>
      <c r="E204" s="242"/>
      <c r="F204" s="312"/>
      <c r="G204" s="29"/>
      <c r="H204" s="29"/>
      <c r="I204" s="29"/>
    </row>
    <row r="205" spans="2:10" ht="59.25" customHeight="1" x14ac:dyDescent="0.25">
      <c r="B205" s="432" t="s">
        <v>492</v>
      </c>
      <c r="C205" s="432"/>
      <c r="D205" s="233"/>
      <c r="E205" s="329"/>
      <c r="F205" s="306" t="s">
        <v>18</v>
      </c>
      <c r="G205" s="330"/>
      <c r="H205" s="29"/>
      <c r="I205" s="29"/>
    </row>
    <row r="206" spans="2:10" ht="34.5" customHeight="1" x14ac:dyDescent="0.25">
      <c r="B206" s="4" t="s">
        <v>19</v>
      </c>
      <c r="C206" s="122" t="s">
        <v>307</v>
      </c>
      <c r="D206" s="151">
        <v>4400</v>
      </c>
      <c r="E206" s="372">
        <v>1</v>
      </c>
      <c r="F206" s="106"/>
      <c r="G206" s="330"/>
      <c r="H206" s="220"/>
      <c r="I206" s="292"/>
    </row>
    <row r="207" spans="2:10" ht="28.5" customHeight="1" x14ac:dyDescent="0.25">
      <c r="B207" s="424" t="s">
        <v>515</v>
      </c>
      <c r="C207" s="424"/>
      <c r="D207" s="233"/>
      <c r="E207" s="307"/>
      <c r="F207" s="67"/>
      <c r="G207" s="29"/>
      <c r="H207" s="29"/>
      <c r="I207" s="29"/>
    </row>
    <row r="208" spans="2:10" ht="30" x14ac:dyDescent="0.25">
      <c r="B208" s="4" t="s">
        <v>19</v>
      </c>
      <c r="C208" s="122" t="s">
        <v>307</v>
      </c>
      <c r="D208" s="147">
        <v>4400</v>
      </c>
      <c r="E208" s="362">
        <v>1</v>
      </c>
      <c r="F208" s="147">
        <v>4400</v>
      </c>
      <c r="G208" s="29">
        <v>1</v>
      </c>
      <c r="H208" s="29"/>
      <c r="I208" s="29"/>
    </row>
    <row r="209" spans="2:9" ht="30" x14ac:dyDescent="0.25">
      <c r="B209" s="4" t="s">
        <v>19</v>
      </c>
      <c r="C209" s="122" t="s">
        <v>307</v>
      </c>
      <c r="D209" s="147">
        <v>4400</v>
      </c>
      <c r="E209" s="362">
        <v>1</v>
      </c>
      <c r="F209" s="147">
        <v>4400</v>
      </c>
      <c r="G209" s="29">
        <v>1</v>
      </c>
      <c r="H209" s="29"/>
      <c r="I209" s="29"/>
    </row>
    <row r="210" spans="2:9" ht="30" x14ac:dyDescent="0.25">
      <c r="B210" s="4" t="s">
        <v>19</v>
      </c>
      <c r="C210" s="122" t="s">
        <v>307</v>
      </c>
      <c r="D210" s="49">
        <v>3800</v>
      </c>
      <c r="E210" s="362">
        <v>1</v>
      </c>
      <c r="F210" s="49">
        <v>3800</v>
      </c>
      <c r="G210" s="29">
        <v>1</v>
      </c>
      <c r="H210" s="29"/>
      <c r="I210" s="29"/>
    </row>
    <row r="211" spans="2:9" ht="30" x14ac:dyDescent="0.25">
      <c r="B211" s="6" t="s">
        <v>30</v>
      </c>
      <c r="C211" s="162" t="s">
        <v>314</v>
      </c>
      <c r="D211" s="152">
        <v>2500</v>
      </c>
      <c r="E211" s="362">
        <v>1</v>
      </c>
      <c r="F211" s="152">
        <v>2500</v>
      </c>
      <c r="G211" s="29">
        <v>1</v>
      </c>
      <c r="H211" s="29"/>
      <c r="I211" s="29"/>
    </row>
    <row r="212" spans="2:9" ht="30" x14ac:dyDescent="0.25">
      <c r="B212" s="6" t="s">
        <v>30</v>
      </c>
      <c r="C212" s="162" t="s">
        <v>314</v>
      </c>
      <c r="D212" s="49">
        <v>3600</v>
      </c>
      <c r="E212" s="362">
        <v>1</v>
      </c>
      <c r="F212" s="49">
        <v>3600</v>
      </c>
      <c r="G212" s="29">
        <v>1</v>
      </c>
      <c r="H212" s="29"/>
      <c r="I212" s="29"/>
    </row>
    <row r="213" spans="2:9" ht="30.75" customHeight="1" x14ac:dyDescent="0.25">
      <c r="B213" s="433" t="s">
        <v>602</v>
      </c>
      <c r="C213" s="434"/>
      <c r="D213" s="369"/>
      <c r="E213" s="213"/>
      <c r="F213" s="331"/>
      <c r="G213" s="319"/>
      <c r="H213" s="29"/>
      <c r="I213" s="29"/>
    </row>
    <row r="214" spans="2:9" ht="30" x14ac:dyDescent="0.25">
      <c r="B214" s="193" t="s">
        <v>20</v>
      </c>
      <c r="C214" s="194" t="s">
        <v>308</v>
      </c>
      <c r="D214" s="151">
        <v>3100</v>
      </c>
      <c r="E214" s="332">
        <v>1</v>
      </c>
      <c r="F214" s="333"/>
      <c r="G214" s="29"/>
      <c r="H214" s="29"/>
      <c r="I214" s="29"/>
    </row>
    <row r="215" spans="2:9" ht="30" x14ac:dyDescent="0.25">
      <c r="B215" s="193" t="s">
        <v>20</v>
      </c>
      <c r="C215" s="194" t="s">
        <v>308</v>
      </c>
      <c r="D215" s="195">
        <v>2800</v>
      </c>
      <c r="E215" s="362">
        <v>1</v>
      </c>
      <c r="F215" s="195">
        <v>2800</v>
      </c>
      <c r="G215" s="29">
        <v>1</v>
      </c>
      <c r="H215" s="195"/>
      <c r="I215" s="29"/>
    </row>
    <row r="216" spans="2:9" ht="30" x14ac:dyDescent="0.25">
      <c r="B216" s="4" t="s">
        <v>10</v>
      </c>
      <c r="C216" s="122" t="s">
        <v>310</v>
      </c>
      <c r="D216" s="151">
        <v>1500</v>
      </c>
      <c r="E216" s="332">
        <v>1</v>
      </c>
      <c r="F216" s="306"/>
      <c r="G216" s="29"/>
      <c r="H216" s="29"/>
      <c r="I216" s="29"/>
    </row>
    <row r="217" spans="2:9" ht="30" x14ac:dyDescent="0.25">
      <c r="B217" s="7" t="s">
        <v>10</v>
      </c>
      <c r="C217" s="123" t="s">
        <v>313</v>
      </c>
      <c r="D217" s="151">
        <v>1400</v>
      </c>
      <c r="E217" s="332">
        <v>1</v>
      </c>
      <c r="F217" s="75"/>
      <c r="G217" s="29"/>
      <c r="H217" s="29"/>
      <c r="I217" s="29"/>
    </row>
    <row r="218" spans="2:9" ht="30" x14ac:dyDescent="0.25">
      <c r="B218" s="7" t="s">
        <v>10</v>
      </c>
      <c r="C218" s="123" t="s">
        <v>313</v>
      </c>
      <c r="D218" s="151">
        <v>1300</v>
      </c>
      <c r="E218" s="332">
        <v>1</v>
      </c>
      <c r="F218" s="75"/>
      <c r="G218" s="29"/>
      <c r="H218" s="29"/>
      <c r="I218" s="29"/>
    </row>
    <row r="219" spans="2:9" s="44" customFormat="1" ht="30" x14ac:dyDescent="0.25">
      <c r="B219" s="4" t="s">
        <v>11</v>
      </c>
      <c r="C219" s="123" t="s">
        <v>311</v>
      </c>
      <c r="D219" s="151">
        <v>1200</v>
      </c>
      <c r="E219" s="332">
        <v>1</v>
      </c>
      <c r="F219" s="312"/>
      <c r="G219" s="29"/>
      <c r="H219" s="29"/>
      <c r="I219" s="29"/>
    </row>
    <row r="220" spans="2:9" s="44" customFormat="1" ht="30" x14ac:dyDescent="0.25">
      <c r="B220" s="4" t="s">
        <v>11</v>
      </c>
      <c r="C220" s="123" t="s">
        <v>311</v>
      </c>
      <c r="D220" s="151">
        <v>1200</v>
      </c>
      <c r="E220" s="332">
        <v>1</v>
      </c>
      <c r="F220" s="67"/>
      <c r="G220" s="322"/>
      <c r="H220" s="29"/>
      <c r="I220" s="29"/>
    </row>
    <row r="221" spans="2:9" s="44" customFormat="1" ht="30" x14ac:dyDescent="0.25">
      <c r="B221" s="4" t="s">
        <v>11</v>
      </c>
      <c r="C221" s="123" t="s">
        <v>311</v>
      </c>
      <c r="D221" s="151">
        <v>1400</v>
      </c>
      <c r="E221" s="332">
        <v>1</v>
      </c>
      <c r="F221" s="312"/>
      <c r="G221" s="29"/>
      <c r="H221" s="29"/>
      <c r="I221" s="29"/>
    </row>
    <row r="222" spans="2:9" s="44" customFormat="1" ht="30" x14ac:dyDescent="0.25">
      <c r="B222" s="4" t="s">
        <v>11</v>
      </c>
      <c r="C222" s="123" t="s">
        <v>311</v>
      </c>
      <c r="D222" s="151">
        <v>1200</v>
      </c>
      <c r="E222" s="332">
        <v>1</v>
      </c>
      <c r="F222" s="312"/>
      <c r="G222" s="316"/>
      <c r="H222" s="29"/>
      <c r="I222" s="29"/>
    </row>
    <row r="223" spans="2:9" s="44" customFormat="1" ht="30" x14ac:dyDescent="0.25">
      <c r="B223" s="4" t="s">
        <v>11</v>
      </c>
      <c r="C223" s="123" t="s">
        <v>311</v>
      </c>
      <c r="D223" s="151">
        <v>1200</v>
      </c>
      <c r="E223" s="332">
        <v>1</v>
      </c>
      <c r="F223" s="312"/>
      <c r="G223" s="316"/>
      <c r="H223" s="29"/>
      <c r="I223" s="29"/>
    </row>
    <row r="224" spans="2:9" s="44" customFormat="1" x14ac:dyDescent="0.25">
      <c r="B224" s="424" t="s">
        <v>515</v>
      </c>
      <c r="C224" s="424"/>
      <c r="D224" s="242"/>
      <c r="E224" s="242"/>
      <c r="F224" s="312"/>
      <c r="G224" s="29"/>
      <c r="H224" s="29"/>
      <c r="I224" s="29"/>
    </row>
    <row r="225" spans="2:10" s="44" customFormat="1" ht="27" customHeight="1" x14ac:dyDescent="0.25">
      <c r="B225" s="413" t="s">
        <v>126</v>
      </c>
      <c r="C225" s="414"/>
      <c r="D225" s="368"/>
      <c r="E225" s="139"/>
      <c r="F225" s="306"/>
      <c r="G225" s="29"/>
      <c r="H225" s="29"/>
      <c r="I225" s="29"/>
    </row>
    <row r="226" spans="2:10" ht="30" x14ac:dyDescent="0.25">
      <c r="B226" s="4" t="s">
        <v>20</v>
      </c>
      <c r="C226" s="122" t="s">
        <v>308</v>
      </c>
      <c r="D226" s="151">
        <v>2500</v>
      </c>
      <c r="E226" s="324">
        <v>1</v>
      </c>
      <c r="F226" s="67"/>
      <c r="G226" s="29"/>
      <c r="H226" s="29"/>
      <c r="I226" s="29"/>
    </row>
    <row r="227" spans="2:10" ht="30" x14ac:dyDescent="0.25">
      <c r="B227" s="4" t="s">
        <v>10</v>
      </c>
      <c r="C227" s="123" t="s">
        <v>313</v>
      </c>
      <c r="D227" s="151">
        <v>1300</v>
      </c>
      <c r="E227" s="356">
        <v>1</v>
      </c>
      <c r="F227" s="312"/>
      <c r="G227" s="29"/>
      <c r="H227" s="29"/>
      <c r="I227" s="29"/>
    </row>
    <row r="228" spans="2:10" ht="30" x14ac:dyDescent="0.25">
      <c r="B228" s="4" t="s">
        <v>10</v>
      </c>
      <c r="C228" s="123" t="s">
        <v>313</v>
      </c>
      <c r="D228" s="151">
        <v>1300</v>
      </c>
      <c r="E228" s="123">
        <v>1</v>
      </c>
      <c r="F228" s="106"/>
      <c r="G228" s="314"/>
      <c r="H228" s="29"/>
      <c r="I228" s="29"/>
    </row>
    <row r="229" spans="2:10" ht="30" x14ac:dyDescent="0.25">
      <c r="B229" s="7" t="s">
        <v>11</v>
      </c>
      <c r="C229" s="123" t="s">
        <v>311</v>
      </c>
      <c r="D229" s="151">
        <v>1200</v>
      </c>
      <c r="E229" s="123">
        <v>1</v>
      </c>
      <c r="F229" s="312"/>
      <c r="G229" s="314"/>
      <c r="H229" s="29"/>
      <c r="I229" s="29"/>
    </row>
    <row r="230" spans="2:10" ht="20.25" customHeight="1" x14ac:dyDescent="0.25">
      <c r="B230" s="435" t="s">
        <v>515</v>
      </c>
      <c r="C230" s="435"/>
      <c r="D230" s="242"/>
      <c r="E230" s="242"/>
      <c r="F230" s="312"/>
      <c r="G230" s="314"/>
      <c r="H230" s="29"/>
      <c r="I230" s="29"/>
    </row>
    <row r="231" spans="2:10" ht="31.5" customHeight="1" x14ac:dyDescent="0.25">
      <c r="B231" s="439" t="s">
        <v>609</v>
      </c>
      <c r="C231" s="440"/>
      <c r="D231" s="373"/>
      <c r="E231" s="13"/>
      <c r="F231" s="306"/>
      <c r="G231" s="103"/>
      <c r="H231" s="29"/>
      <c r="I231" s="29"/>
    </row>
    <row r="232" spans="2:10" ht="30" x14ac:dyDescent="0.25">
      <c r="B232" s="4" t="s">
        <v>20</v>
      </c>
      <c r="C232" s="122" t="s">
        <v>308</v>
      </c>
      <c r="D232" s="151">
        <v>2800</v>
      </c>
      <c r="E232" s="29">
        <v>1</v>
      </c>
      <c r="F232" s="287"/>
      <c r="G232" s="103"/>
      <c r="H232" s="29"/>
      <c r="I232" s="29"/>
    </row>
    <row r="233" spans="2:10" ht="30" x14ac:dyDescent="0.25">
      <c r="B233" s="4" t="s">
        <v>10</v>
      </c>
      <c r="C233" s="122" t="s">
        <v>310</v>
      </c>
      <c r="D233" s="151">
        <v>1500</v>
      </c>
      <c r="E233" s="29">
        <v>1</v>
      </c>
      <c r="F233" s="287"/>
      <c r="G233" s="103"/>
      <c r="H233" s="29"/>
      <c r="I233" s="29"/>
    </row>
    <row r="234" spans="2:10" ht="30" x14ac:dyDescent="0.25">
      <c r="B234" s="4" t="s">
        <v>10</v>
      </c>
      <c r="C234" s="123" t="s">
        <v>313</v>
      </c>
      <c r="D234" s="151">
        <v>1400</v>
      </c>
      <c r="E234" s="29">
        <v>1</v>
      </c>
      <c r="F234" s="287"/>
      <c r="G234" s="103"/>
      <c r="H234" s="29"/>
      <c r="I234" s="29"/>
    </row>
    <row r="235" spans="2:10" ht="30" x14ac:dyDescent="0.25">
      <c r="B235" s="4" t="s">
        <v>10</v>
      </c>
      <c r="C235" s="123" t="s">
        <v>313</v>
      </c>
      <c r="D235" s="152">
        <v>1400</v>
      </c>
      <c r="E235" s="29">
        <v>1</v>
      </c>
      <c r="F235" s="287"/>
      <c r="G235" s="29"/>
      <c r="H235" s="29"/>
      <c r="I235" s="29"/>
    </row>
    <row r="236" spans="2:10" ht="30" x14ac:dyDescent="0.25">
      <c r="B236" s="4" t="s">
        <v>10</v>
      </c>
      <c r="C236" s="123" t="s">
        <v>313</v>
      </c>
      <c r="D236" s="151">
        <v>1000</v>
      </c>
      <c r="E236" s="29">
        <v>1</v>
      </c>
      <c r="F236" s="287"/>
      <c r="G236" s="29"/>
      <c r="H236" s="29"/>
      <c r="I236" s="29"/>
    </row>
    <row r="237" spans="2:10" ht="30" x14ac:dyDescent="0.25">
      <c r="B237" s="4" t="s">
        <v>11</v>
      </c>
      <c r="C237" s="123" t="s">
        <v>311</v>
      </c>
      <c r="D237" s="151">
        <v>1200</v>
      </c>
      <c r="E237" s="29">
        <v>1</v>
      </c>
      <c r="F237" s="72"/>
      <c r="G237" s="322"/>
      <c r="H237" s="29"/>
      <c r="I237" s="29"/>
    </row>
    <row r="238" spans="2:10" ht="30" x14ac:dyDescent="0.25">
      <c r="B238" s="198" t="s">
        <v>11</v>
      </c>
      <c r="C238" s="199" t="s">
        <v>311</v>
      </c>
      <c r="D238" s="169">
        <v>1200</v>
      </c>
      <c r="E238" s="29">
        <v>1</v>
      </c>
      <c r="F238" s="72"/>
      <c r="G238" s="29"/>
      <c r="H238" s="29"/>
      <c r="I238" s="29"/>
      <c r="J238" s="2" t="s">
        <v>641</v>
      </c>
    </row>
    <row r="239" spans="2:10" ht="24.75" customHeight="1" x14ac:dyDescent="0.25">
      <c r="B239" s="435" t="s">
        <v>515</v>
      </c>
      <c r="C239" s="435"/>
      <c r="D239" s="294"/>
      <c r="E239" s="294"/>
      <c r="F239" s="72"/>
      <c r="G239" s="29"/>
      <c r="H239" s="29"/>
      <c r="I239" s="29"/>
    </row>
    <row r="240" spans="2:10" ht="41.25" customHeight="1" x14ac:dyDescent="0.25">
      <c r="B240" s="436" t="s">
        <v>610</v>
      </c>
      <c r="C240" s="437"/>
      <c r="D240" s="367"/>
      <c r="E240" s="11"/>
      <c r="F240" s="306"/>
      <c r="G240" s="29"/>
      <c r="H240" s="29"/>
      <c r="I240" s="29"/>
    </row>
    <row r="241" spans="2:10" ht="30" x14ac:dyDescent="0.25">
      <c r="B241" s="4" t="s">
        <v>20</v>
      </c>
      <c r="C241" s="122" t="s">
        <v>308</v>
      </c>
      <c r="D241" s="151">
        <v>2800</v>
      </c>
      <c r="E241" s="123">
        <v>1</v>
      </c>
      <c r="F241" s="357"/>
      <c r="G241" s="29"/>
      <c r="H241" s="29"/>
      <c r="I241" s="29"/>
    </row>
    <row r="242" spans="2:10" ht="30" x14ac:dyDescent="0.25">
      <c r="B242" s="4" t="s">
        <v>20</v>
      </c>
      <c r="C242" s="122" t="s">
        <v>308</v>
      </c>
      <c r="D242" s="151">
        <v>2800</v>
      </c>
      <c r="E242" s="123">
        <v>1</v>
      </c>
      <c r="F242" s="151">
        <v>2800</v>
      </c>
      <c r="G242" s="123">
        <v>1</v>
      </c>
      <c r="H242" s="29"/>
      <c r="I242" s="29"/>
    </row>
    <row r="243" spans="2:10" ht="30" x14ac:dyDescent="0.25">
      <c r="B243" s="4" t="s">
        <v>10</v>
      </c>
      <c r="C243" s="122" t="s">
        <v>310</v>
      </c>
      <c r="D243" s="151">
        <v>1500</v>
      </c>
      <c r="E243" s="123">
        <v>1</v>
      </c>
      <c r="F243" s="67"/>
      <c r="G243" s="29"/>
      <c r="H243" s="29"/>
      <c r="I243" s="29"/>
    </row>
    <row r="244" spans="2:10" ht="30" x14ac:dyDescent="0.25">
      <c r="B244" s="4" t="s">
        <v>10</v>
      </c>
      <c r="C244" s="123" t="s">
        <v>313</v>
      </c>
      <c r="D244" s="151">
        <v>1400</v>
      </c>
      <c r="E244" s="123">
        <v>1</v>
      </c>
      <c r="F244" s="67"/>
      <c r="G244" s="29"/>
      <c r="H244" s="29"/>
      <c r="I244" s="29"/>
    </row>
    <row r="245" spans="2:10" ht="30" x14ac:dyDescent="0.25">
      <c r="B245" s="4" t="s">
        <v>10</v>
      </c>
      <c r="C245" s="123" t="s">
        <v>313</v>
      </c>
      <c r="D245" s="152">
        <v>1400</v>
      </c>
      <c r="E245" s="123">
        <v>1</v>
      </c>
      <c r="F245" s="312"/>
      <c r="G245" s="29"/>
      <c r="H245" s="29"/>
      <c r="I245" s="29"/>
    </row>
    <row r="246" spans="2:10" ht="30" x14ac:dyDescent="0.25">
      <c r="B246" s="4" t="s">
        <v>10</v>
      </c>
      <c r="C246" s="123" t="s">
        <v>313</v>
      </c>
      <c r="D246" s="151">
        <v>1000</v>
      </c>
      <c r="E246" s="123">
        <v>1</v>
      </c>
      <c r="F246" s="312"/>
      <c r="G246" s="29"/>
      <c r="H246" s="29"/>
      <c r="I246" s="29"/>
    </row>
    <row r="247" spans="2:10" ht="30" x14ac:dyDescent="0.25">
      <c r="B247" s="4" t="s">
        <v>11</v>
      </c>
      <c r="C247" s="123" t="s">
        <v>311</v>
      </c>
      <c r="D247" s="151">
        <v>1200</v>
      </c>
      <c r="E247" s="123">
        <v>1</v>
      </c>
      <c r="F247" s="312"/>
      <c r="G247" s="29"/>
      <c r="H247" s="29"/>
      <c r="I247" s="29"/>
    </row>
    <row r="248" spans="2:10" ht="30" x14ac:dyDescent="0.25">
      <c r="B248" s="4" t="s">
        <v>14</v>
      </c>
      <c r="C248" s="122" t="s">
        <v>312</v>
      </c>
      <c r="D248" s="151">
        <v>1000</v>
      </c>
      <c r="E248" s="123">
        <v>1</v>
      </c>
      <c r="F248" s="75"/>
      <c r="G248" s="29"/>
      <c r="H248" s="29"/>
      <c r="I248" s="29"/>
    </row>
    <row r="249" spans="2:10" ht="30" x14ac:dyDescent="0.25">
      <c r="B249" s="4" t="s">
        <v>14</v>
      </c>
      <c r="C249" s="122" t="s">
        <v>312</v>
      </c>
      <c r="D249" s="59">
        <v>1000</v>
      </c>
      <c r="E249" s="123">
        <v>1</v>
      </c>
      <c r="F249" s="282"/>
      <c r="G249" s="29"/>
      <c r="H249" s="29"/>
      <c r="I249" s="29"/>
    </row>
    <row r="250" spans="2:10" ht="30" x14ac:dyDescent="0.25">
      <c r="B250" s="4" t="s">
        <v>10</v>
      </c>
      <c r="C250" s="123" t="s">
        <v>313</v>
      </c>
      <c r="D250" s="151">
        <v>1200</v>
      </c>
      <c r="E250" s="123">
        <v>1</v>
      </c>
      <c r="F250" s="29"/>
      <c r="G250" s="29"/>
      <c r="H250" s="29"/>
      <c r="I250" s="29"/>
    </row>
    <row r="251" spans="2:10" ht="30" x14ac:dyDescent="0.25">
      <c r="B251" s="4" t="s">
        <v>10</v>
      </c>
      <c r="C251" s="123" t="s">
        <v>313</v>
      </c>
      <c r="D251" s="151">
        <v>1000</v>
      </c>
      <c r="E251" s="123">
        <v>1</v>
      </c>
      <c r="F251" s="29"/>
      <c r="G251" s="29"/>
      <c r="H251" s="29"/>
      <c r="I251" s="29"/>
    </row>
    <row r="252" spans="2:10" ht="30" x14ac:dyDescent="0.25">
      <c r="B252" s="4" t="s">
        <v>10</v>
      </c>
      <c r="C252" s="123" t="s">
        <v>313</v>
      </c>
      <c r="D252" s="152">
        <v>1200</v>
      </c>
      <c r="E252" s="123">
        <v>1</v>
      </c>
      <c r="F252" s="29"/>
      <c r="G252" s="29"/>
      <c r="H252" s="29"/>
      <c r="I252" s="29"/>
    </row>
    <row r="253" spans="2:10" ht="30" x14ac:dyDescent="0.25">
      <c r="B253" s="4" t="s">
        <v>11</v>
      </c>
      <c r="C253" s="123" t="s">
        <v>311</v>
      </c>
      <c r="D253" s="151">
        <v>1000</v>
      </c>
      <c r="E253" s="123">
        <v>1</v>
      </c>
      <c r="F253" s="29"/>
      <c r="G253" s="29"/>
      <c r="H253" s="29"/>
      <c r="I253" s="29"/>
    </row>
    <row r="254" spans="2:10" ht="30" x14ac:dyDescent="0.25">
      <c r="B254" s="198" t="s">
        <v>14</v>
      </c>
      <c r="C254" s="202" t="s">
        <v>312</v>
      </c>
      <c r="D254" s="169">
        <v>900</v>
      </c>
      <c r="E254" s="123">
        <v>1</v>
      </c>
      <c r="F254" s="29"/>
      <c r="G254" s="29"/>
      <c r="H254" s="29"/>
      <c r="I254" s="29"/>
      <c r="J254" s="2" t="s">
        <v>641</v>
      </c>
    </row>
    <row r="255" spans="2:10" ht="21" customHeight="1" x14ac:dyDescent="0.25">
      <c r="B255" s="424" t="s">
        <v>515</v>
      </c>
      <c r="C255" s="424"/>
      <c r="D255" s="242"/>
      <c r="E255" s="242"/>
      <c r="F255" s="282"/>
      <c r="G255" s="29"/>
      <c r="H255" s="29"/>
      <c r="I255" s="29"/>
    </row>
    <row r="256" spans="2:10" ht="42" customHeight="1" x14ac:dyDescent="0.25">
      <c r="B256" s="417" t="s">
        <v>646</v>
      </c>
      <c r="C256" s="418"/>
      <c r="D256" s="371"/>
      <c r="E256" s="56"/>
      <c r="F256" s="312"/>
      <c r="G256" s="29"/>
      <c r="H256" s="29"/>
      <c r="I256" s="29"/>
    </row>
    <row r="257" spans="2:10" ht="42" customHeight="1" x14ac:dyDescent="0.25">
      <c r="B257" s="12" t="s">
        <v>20</v>
      </c>
      <c r="C257" s="122" t="s">
        <v>308</v>
      </c>
      <c r="D257" s="151">
        <v>2500</v>
      </c>
      <c r="E257" s="130">
        <v>1</v>
      </c>
      <c r="F257" s="312"/>
      <c r="G257" s="362"/>
      <c r="H257" s="362"/>
      <c r="I257" s="362"/>
    </row>
    <row r="258" spans="2:10" ht="42" customHeight="1" x14ac:dyDescent="0.25">
      <c r="B258" s="12" t="s">
        <v>20</v>
      </c>
      <c r="C258" s="122" t="s">
        <v>308</v>
      </c>
      <c r="D258" s="293">
        <v>1800</v>
      </c>
      <c r="E258" s="326">
        <v>1</v>
      </c>
      <c r="F258" s="293">
        <v>1800</v>
      </c>
      <c r="G258" s="326">
        <v>1</v>
      </c>
      <c r="H258" s="362"/>
      <c r="I258" s="362"/>
    </row>
    <row r="259" spans="2:10" ht="42" customHeight="1" x14ac:dyDescent="0.25">
      <c r="B259" s="12" t="s">
        <v>10</v>
      </c>
      <c r="C259" s="162" t="s">
        <v>310</v>
      </c>
      <c r="D259" s="394">
        <v>1900</v>
      </c>
      <c r="E259" s="118">
        <v>1</v>
      </c>
      <c r="F259" s="328"/>
      <c r="G259" s="362"/>
      <c r="H259" s="362"/>
      <c r="I259" s="362"/>
      <c r="J259" s="2" t="s">
        <v>640</v>
      </c>
    </row>
    <row r="260" spans="2:10" ht="42" customHeight="1" x14ac:dyDescent="0.25">
      <c r="B260" s="12" t="s">
        <v>229</v>
      </c>
      <c r="C260" s="122" t="s">
        <v>310</v>
      </c>
      <c r="D260" s="151">
        <v>1500</v>
      </c>
      <c r="E260" s="123">
        <v>1</v>
      </c>
      <c r="F260" s="312"/>
      <c r="G260" s="362"/>
      <c r="H260" s="362"/>
      <c r="I260" s="362"/>
    </row>
    <row r="261" spans="2:10" ht="30" x14ac:dyDescent="0.25">
      <c r="B261" s="12" t="s">
        <v>10</v>
      </c>
      <c r="C261" s="122" t="s">
        <v>310</v>
      </c>
      <c r="D261" s="151">
        <v>1500</v>
      </c>
      <c r="E261" s="326">
        <v>1</v>
      </c>
      <c r="F261" s="312"/>
      <c r="G261" s="29"/>
      <c r="H261" s="29"/>
      <c r="I261" s="29"/>
    </row>
    <row r="262" spans="2:10" ht="30" x14ac:dyDescent="0.25">
      <c r="B262" s="12" t="s">
        <v>10</v>
      </c>
      <c r="C262" s="123" t="s">
        <v>313</v>
      </c>
      <c r="D262" s="151">
        <v>1300</v>
      </c>
      <c r="E262" s="326">
        <v>1</v>
      </c>
      <c r="F262" s="312"/>
      <c r="G262" s="29"/>
      <c r="H262" s="29"/>
      <c r="I262" s="29"/>
    </row>
    <row r="263" spans="2:10" ht="30" x14ac:dyDescent="0.25">
      <c r="B263" s="12" t="s">
        <v>229</v>
      </c>
      <c r="C263" s="123" t="s">
        <v>313</v>
      </c>
      <c r="D263" s="151">
        <v>1400</v>
      </c>
      <c r="E263" s="326">
        <v>1</v>
      </c>
      <c r="F263" s="312"/>
      <c r="G263" s="29"/>
      <c r="H263" s="29"/>
      <c r="I263" s="29"/>
    </row>
    <row r="264" spans="2:10" ht="30" x14ac:dyDescent="0.25">
      <c r="B264" s="12" t="s">
        <v>11</v>
      </c>
      <c r="C264" s="123" t="s">
        <v>311</v>
      </c>
      <c r="D264" s="151">
        <v>1000</v>
      </c>
      <c r="E264" s="326">
        <v>1</v>
      </c>
      <c r="F264" s="312"/>
      <c r="G264" s="29"/>
      <c r="H264" s="29"/>
      <c r="I264" s="29"/>
    </row>
    <row r="265" spans="2:10" ht="18" customHeight="1" x14ac:dyDescent="0.25">
      <c r="B265" s="421" t="s">
        <v>515</v>
      </c>
      <c r="C265" s="421"/>
      <c r="D265" s="242"/>
      <c r="E265" s="242"/>
      <c r="F265" s="312"/>
      <c r="G265" s="29"/>
      <c r="H265" s="29"/>
      <c r="I265" s="29"/>
    </row>
    <row r="266" spans="2:10" ht="24.75" customHeight="1" x14ac:dyDescent="0.25">
      <c r="B266" s="419" t="s">
        <v>642</v>
      </c>
      <c r="C266" s="420"/>
      <c r="D266" s="374"/>
      <c r="E266" s="166"/>
      <c r="F266" s="312"/>
      <c r="G266" s="29"/>
      <c r="H266" s="29"/>
      <c r="I266" s="29"/>
    </row>
    <row r="267" spans="2:10" ht="30" x14ac:dyDescent="0.25">
      <c r="B267" s="12" t="s">
        <v>20</v>
      </c>
      <c r="C267" s="122" t="s">
        <v>308</v>
      </c>
      <c r="D267" s="385">
        <v>2500</v>
      </c>
      <c r="E267" s="130">
        <v>1</v>
      </c>
      <c r="F267" s="327"/>
      <c r="G267" s="29"/>
      <c r="H267" s="29"/>
      <c r="I267" s="29"/>
    </row>
    <row r="268" spans="2:10" ht="30" x14ac:dyDescent="0.25">
      <c r="B268" s="12" t="s">
        <v>10</v>
      </c>
      <c r="C268" s="123" t="s">
        <v>313</v>
      </c>
      <c r="D268" s="152">
        <v>1100</v>
      </c>
      <c r="E268" s="130">
        <v>1</v>
      </c>
      <c r="F268" s="312"/>
      <c r="G268" s="29"/>
      <c r="H268" s="29"/>
      <c r="I268" s="29"/>
    </row>
    <row r="269" spans="2:10" ht="30" x14ac:dyDescent="0.25">
      <c r="B269" s="12" t="s">
        <v>10</v>
      </c>
      <c r="C269" s="123" t="s">
        <v>313</v>
      </c>
      <c r="D269" s="151">
        <v>1100</v>
      </c>
      <c r="E269" s="130">
        <v>1</v>
      </c>
      <c r="F269" s="312"/>
      <c r="G269" s="29"/>
      <c r="H269" s="29"/>
      <c r="I269" s="29"/>
    </row>
    <row r="270" spans="2:10" ht="30" x14ac:dyDescent="0.25">
      <c r="B270" s="12" t="s">
        <v>11</v>
      </c>
      <c r="C270" s="123" t="s">
        <v>311</v>
      </c>
      <c r="D270" s="152">
        <v>1200</v>
      </c>
      <c r="E270" s="130">
        <v>1</v>
      </c>
      <c r="F270" s="312"/>
      <c r="G270" s="29"/>
      <c r="H270" s="29"/>
      <c r="I270" s="29"/>
    </row>
    <row r="271" spans="2:10" ht="30" x14ac:dyDescent="0.25">
      <c r="B271" s="12" t="s">
        <v>11</v>
      </c>
      <c r="C271" s="123" t="s">
        <v>311</v>
      </c>
      <c r="D271" s="152">
        <v>1200</v>
      </c>
      <c r="E271" s="130">
        <v>1</v>
      </c>
      <c r="F271" s="312"/>
      <c r="G271" s="29"/>
      <c r="H271" s="29"/>
      <c r="I271" s="29"/>
    </row>
    <row r="272" spans="2:10" ht="17.25" customHeight="1" x14ac:dyDescent="0.25">
      <c r="B272" s="421" t="s">
        <v>515</v>
      </c>
      <c r="C272" s="421"/>
      <c r="D272" s="258"/>
      <c r="E272" s="258"/>
      <c r="F272" s="312"/>
      <c r="G272" s="29"/>
      <c r="H272" s="29"/>
      <c r="I272" s="29"/>
    </row>
    <row r="273" spans="2:9" ht="24" customHeight="1" x14ac:dyDescent="0.25">
      <c r="B273" s="419" t="s">
        <v>608</v>
      </c>
      <c r="C273" s="420"/>
      <c r="D273" s="375"/>
      <c r="E273" s="11"/>
      <c r="F273" s="312"/>
      <c r="G273" s="29"/>
      <c r="H273" s="29"/>
      <c r="I273" s="29"/>
    </row>
    <row r="274" spans="2:9" ht="30" x14ac:dyDescent="0.25">
      <c r="B274" s="6" t="s">
        <v>20</v>
      </c>
      <c r="C274" s="162" t="s">
        <v>308</v>
      </c>
      <c r="D274" s="385">
        <v>2200</v>
      </c>
      <c r="E274" s="123">
        <v>1</v>
      </c>
      <c r="F274" s="358"/>
      <c r="G274" s="29"/>
      <c r="H274" s="29"/>
      <c r="I274" s="29"/>
    </row>
    <row r="275" spans="2:9" ht="30" x14ac:dyDescent="0.25">
      <c r="B275" s="6" t="s">
        <v>20</v>
      </c>
      <c r="C275" s="162" t="s">
        <v>308</v>
      </c>
      <c r="D275" s="385">
        <v>2200</v>
      </c>
      <c r="E275" s="123">
        <v>1</v>
      </c>
      <c r="F275" s="279">
        <v>2200</v>
      </c>
      <c r="G275" s="123">
        <v>1</v>
      </c>
      <c r="H275" s="29"/>
      <c r="I275" s="29"/>
    </row>
    <row r="276" spans="2:9" ht="30" x14ac:dyDescent="0.25">
      <c r="B276" s="6" t="s">
        <v>10</v>
      </c>
      <c r="C276" s="162" t="s">
        <v>310</v>
      </c>
      <c r="D276" s="152">
        <v>1300</v>
      </c>
      <c r="E276" s="123">
        <v>1</v>
      </c>
      <c r="F276" s="312"/>
      <c r="G276" s="29"/>
      <c r="H276" s="29"/>
      <c r="I276" s="29"/>
    </row>
    <row r="277" spans="2:9" ht="30" x14ac:dyDescent="0.25">
      <c r="B277" s="6" t="s">
        <v>10</v>
      </c>
      <c r="C277" s="162" t="s">
        <v>310</v>
      </c>
      <c r="D277" s="151">
        <v>1300</v>
      </c>
      <c r="E277" s="123">
        <v>1</v>
      </c>
      <c r="F277" s="312"/>
      <c r="G277" s="29"/>
      <c r="H277" s="29"/>
      <c r="I277" s="29"/>
    </row>
    <row r="278" spans="2:9" ht="30" x14ac:dyDescent="0.25">
      <c r="B278" s="47" t="s">
        <v>10</v>
      </c>
      <c r="C278" s="130" t="s">
        <v>313</v>
      </c>
      <c r="D278" s="152">
        <v>1200</v>
      </c>
      <c r="E278" s="123">
        <v>1</v>
      </c>
      <c r="F278" s="312"/>
      <c r="G278" s="29"/>
      <c r="H278" s="29"/>
      <c r="I278" s="29"/>
    </row>
    <row r="279" spans="2:9" ht="30" x14ac:dyDescent="0.25">
      <c r="B279" s="6" t="s">
        <v>10</v>
      </c>
      <c r="C279" s="162" t="s">
        <v>310</v>
      </c>
      <c r="D279" s="152">
        <v>1500</v>
      </c>
      <c r="E279" s="123">
        <v>1</v>
      </c>
      <c r="F279" s="312"/>
      <c r="G279" s="29"/>
      <c r="H279" s="29"/>
      <c r="I279" s="29"/>
    </row>
    <row r="280" spans="2:9" ht="30" x14ac:dyDescent="0.25">
      <c r="B280" s="6" t="s">
        <v>10</v>
      </c>
      <c r="C280" s="167" t="s">
        <v>313</v>
      </c>
      <c r="D280" s="151">
        <v>1200</v>
      </c>
      <c r="E280" s="123">
        <v>1</v>
      </c>
      <c r="F280" s="312"/>
      <c r="G280" s="29"/>
      <c r="H280" s="29"/>
      <c r="I280" s="29"/>
    </row>
    <row r="281" spans="2:9" ht="30" x14ac:dyDescent="0.25">
      <c r="B281" s="6" t="s">
        <v>10</v>
      </c>
      <c r="C281" s="167" t="s">
        <v>313</v>
      </c>
      <c r="D281" s="152">
        <v>1100</v>
      </c>
      <c r="E281" s="123">
        <v>1</v>
      </c>
      <c r="F281" s="312"/>
      <c r="G281" s="29"/>
      <c r="H281" s="29"/>
      <c r="I281" s="29"/>
    </row>
    <row r="282" spans="2:9" ht="30" x14ac:dyDescent="0.25">
      <c r="B282" s="6" t="s">
        <v>10</v>
      </c>
      <c r="C282" s="167" t="s">
        <v>313</v>
      </c>
      <c r="D282" s="152">
        <v>1200</v>
      </c>
      <c r="E282" s="123">
        <v>1</v>
      </c>
      <c r="F282" s="312"/>
      <c r="G282" s="29"/>
      <c r="H282" s="29"/>
      <c r="I282" s="29"/>
    </row>
    <row r="283" spans="2:9" ht="30" x14ac:dyDescent="0.25">
      <c r="B283" s="6" t="s">
        <v>10</v>
      </c>
      <c r="C283" s="167" t="s">
        <v>313</v>
      </c>
      <c r="D283" s="385">
        <v>1100</v>
      </c>
      <c r="E283" s="123">
        <v>1</v>
      </c>
      <c r="F283" s="312"/>
      <c r="G283" s="29"/>
      <c r="H283" s="29"/>
      <c r="I283" s="29"/>
    </row>
    <row r="284" spans="2:9" ht="30" x14ac:dyDescent="0.25">
      <c r="B284" s="6" t="s">
        <v>10</v>
      </c>
      <c r="C284" s="167" t="s">
        <v>313</v>
      </c>
      <c r="D284" s="152">
        <v>1100</v>
      </c>
      <c r="E284" s="123">
        <v>1</v>
      </c>
      <c r="F284" s="312"/>
      <c r="G284" s="29"/>
      <c r="H284" s="29"/>
      <c r="I284" s="29"/>
    </row>
    <row r="285" spans="2:9" x14ac:dyDescent="0.25">
      <c r="B285" s="431" t="s">
        <v>515</v>
      </c>
      <c r="C285" s="431"/>
      <c r="D285" s="242"/>
      <c r="E285" s="242"/>
      <c r="F285" s="312"/>
      <c r="G285" s="29"/>
      <c r="H285" s="29"/>
      <c r="I285" s="29"/>
    </row>
    <row r="286" spans="2:9" ht="44.25" customHeight="1" x14ac:dyDescent="0.25">
      <c r="B286" s="432" t="s">
        <v>495</v>
      </c>
      <c r="C286" s="432"/>
      <c r="D286" s="258"/>
      <c r="E286" s="258"/>
      <c r="F286" s="306"/>
      <c r="G286" s="29"/>
      <c r="H286" s="29"/>
      <c r="I286" s="29"/>
    </row>
    <row r="287" spans="2:9" ht="30" x14ac:dyDescent="0.25">
      <c r="B287" s="4" t="s">
        <v>19</v>
      </c>
      <c r="C287" s="122" t="s">
        <v>307</v>
      </c>
      <c r="D287" s="147">
        <v>4400</v>
      </c>
      <c r="E287" s="29">
        <v>1</v>
      </c>
      <c r="F287" s="67"/>
      <c r="G287" s="29"/>
      <c r="H287" s="29"/>
      <c r="I287" s="29"/>
    </row>
    <row r="288" spans="2:9" ht="45" x14ac:dyDescent="0.25">
      <c r="B288" s="4" t="s">
        <v>518</v>
      </c>
      <c r="C288" s="122" t="s">
        <v>314</v>
      </c>
      <c r="D288" s="147">
        <v>4000</v>
      </c>
      <c r="E288" s="29">
        <v>1</v>
      </c>
      <c r="F288" s="312"/>
      <c r="G288" s="29"/>
      <c r="H288" s="29"/>
      <c r="I288" s="29"/>
    </row>
    <row r="289" spans="2:9" ht="60" x14ac:dyDescent="0.25">
      <c r="B289" s="216" t="s">
        <v>519</v>
      </c>
      <c r="C289" s="217" t="s">
        <v>314</v>
      </c>
      <c r="D289" s="262"/>
      <c r="E289" s="144"/>
      <c r="F289" s="312"/>
      <c r="G289" s="29"/>
      <c r="H289" s="262">
        <v>4000</v>
      </c>
      <c r="I289" s="144">
        <v>1</v>
      </c>
    </row>
    <row r="290" spans="2:9" ht="19.5" customHeight="1" x14ac:dyDescent="0.25">
      <c r="B290" s="424" t="s">
        <v>515</v>
      </c>
      <c r="C290" s="424"/>
      <c r="D290" s="233"/>
      <c r="E290" s="233"/>
      <c r="F290" s="312"/>
      <c r="G290" s="334"/>
      <c r="H290" s="29"/>
      <c r="I290" s="29"/>
    </row>
    <row r="291" spans="2:9" ht="33" customHeight="1" x14ac:dyDescent="0.25">
      <c r="B291" s="413" t="s">
        <v>86</v>
      </c>
      <c r="C291" s="414"/>
      <c r="D291" s="368"/>
      <c r="E291" s="13"/>
      <c r="F291" s="325"/>
      <c r="G291" s="334"/>
      <c r="H291" s="29"/>
      <c r="I291" s="29"/>
    </row>
    <row r="292" spans="2:9" ht="30" x14ac:dyDescent="0.25">
      <c r="B292" s="4" t="s">
        <v>288</v>
      </c>
      <c r="C292" s="122" t="s">
        <v>308</v>
      </c>
      <c r="D292" s="151">
        <v>2800</v>
      </c>
      <c r="E292" s="29">
        <v>1</v>
      </c>
      <c r="F292" s="312"/>
      <c r="G292" s="334"/>
      <c r="H292" s="29"/>
      <c r="I292" s="29"/>
    </row>
    <row r="293" spans="2:9" ht="60" x14ac:dyDescent="0.25">
      <c r="B293" s="54" t="s">
        <v>520</v>
      </c>
      <c r="C293" s="122" t="s">
        <v>310</v>
      </c>
      <c r="D293" s="152">
        <v>1700</v>
      </c>
      <c r="E293" s="29">
        <v>1</v>
      </c>
      <c r="F293" s="312"/>
      <c r="G293" s="334"/>
      <c r="H293" s="29"/>
      <c r="I293" s="29"/>
    </row>
    <row r="294" spans="2:9" ht="60" x14ac:dyDescent="0.25">
      <c r="B294" s="4" t="s">
        <v>522</v>
      </c>
      <c r="C294" s="123" t="s">
        <v>313</v>
      </c>
      <c r="D294" s="151">
        <v>1300</v>
      </c>
      <c r="E294" s="29">
        <v>1</v>
      </c>
      <c r="F294" s="312"/>
      <c r="G294" s="322"/>
      <c r="H294" s="29"/>
      <c r="I294" s="29"/>
    </row>
    <row r="295" spans="2:9" ht="60" x14ac:dyDescent="0.25">
      <c r="B295" s="4" t="s">
        <v>524</v>
      </c>
      <c r="C295" s="123" t="s">
        <v>311</v>
      </c>
      <c r="D295" s="151">
        <v>1200</v>
      </c>
      <c r="E295" s="29">
        <v>1</v>
      </c>
      <c r="F295" s="325"/>
      <c r="G295" s="334"/>
      <c r="H295" s="29"/>
      <c r="I295" s="29"/>
    </row>
    <row r="296" spans="2:9" ht="60" x14ac:dyDescent="0.25">
      <c r="B296" s="4" t="s">
        <v>526</v>
      </c>
      <c r="C296" s="122" t="s">
        <v>312</v>
      </c>
      <c r="D296" s="151">
        <v>1150</v>
      </c>
      <c r="E296" s="29">
        <v>1</v>
      </c>
      <c r="F296" s="67"/>
      <c r="G296" s="334"/>
      <c r="H296" s="29"/>
      <c r="I296" s="29"/>
    </row>
    <row r="297" spans="2:9" x14ac:dyDescent="0.25">
      <c r="B297" s="424" t="s">
        <v>515</v>
      </c>
      <c r="C297" s="424"/>
      <c r="D297" s="242"/>
      <c r="E297" s="242"/>
      <c r="F297" s="67"/>
      <c r="G297" s="334"/>
      <c r="H297" s="29"/>
      <c r="I297" s="29"/>
    </row>
    <row r="298" spans="2:9" ht="30" customHeight="1" x14ac:dyDescent="0.25">
      <c r="B298" s="413" t="s">
        <v>91</v>
      </c>
      <c r="C298" s="414"/>
      <c r="D298" s="368"/>
      <c r="E298" s="139"/>
      <c r="F298" s="325"/>
      <c r="G298" s="334"/>
      <c r="H298" s="29"/>
      <c r="I298" s="29"/>
    </row>
    <row r="299" spans="2:9" ht="30" x14ac:dyDescent="0.25">
      <c r="B299" s="4" t="s">
        <v>20</v>
      </c>
      <c r="C299" s="122" t="s">
        <v>308</v>
      </c>
      <c r="D299" s="151">
        <v>4000</v>
      </c>
      <c r="E299" s="118">
        <v>1</v>
      </c>
      <c r="F299" s="67"/>
      <c r="G299" s="29"/>
      <c r="H299" s="29"/>
      <c r="I299" s="29"/>
    </row>
    <row r="300" spans="2:9" ht="30" x14ac:dyDescent="0.25">
      <c r="B300" s="4" t="s">
        <v>529</v>
      </c>
      <c r="C300" s="122" t="s">
        <v>310</v>
      </c>
      <c r="D300" s="148">
        <v>1700</v>
      </c>
      <c r="E300" s="118">
        <v>1</v>
      </c>
      <c r="F300" s="75"/>
      <c r="G300" s="29"/>
      <c r="H300" s="29"/>
      <c r="I300" s="29"/>
    </row>
    <row r="301" spans="2:9" ht="60" x14ac:dyDescent="0.25">
      <c r="B301" s="248" t="s">
        <v>611</v>
      </c>
      <c r="C301" s="199" t="s">
        <v>311</v>
      </c>
      <c r="D301" s="201">
        <v>1600</v>
      </c>
      <c r="E301" s="118">
        <v>1</v>
      </c>
      <c r="F301" s="67"/>
      <c r="G301" s="29"/>
      <c r="H301" s="29"/>
      <c r="I301" s="29"/>
    </row>
    <row r="302" spans="2:9" x14ac:dyDescent="0.25">
      <c r="B302" s="424" t="s">
        <v>515</v>
      </c>
      <c r="C302" s="424"/>
      <c r="D302" s="258"/>
      <c r="E302" s="258"/>
      <c r="F302" s="67"/>
      <c r="G302" s="29"/>
      <c r="H302" s="29"/>
      <c r="I302" s="29"/>
    </row>
    <row r="303" spans="2:9" ht="40.5" customHeight="1" x14ac:dyDescent="0.25">
      <c r="B303" s="413" t="s">
        <v>136</v>
      </c>
      <c r="C303" s="414"/>
      <c r="D303" s="368"/>
      <c r="E303" s="30"/>
      <c r="F303" s="325"/>
      <c r="G303" s="29"/>
      <c r="H303" s="29"/>
      <c r="I303" s="29"/>
    </row>
    <row r="304" spans="2:9" ht="30" x14ac:dyDescent="0.25">
      <c r="B304" s="193" t="s">
        <v>20</v>
      </c>
      <c r="C304" s="194" t="s">
        <v>308</v>
      </c>
      <c r="D304" s="195">
        <v>3500</v>
      </c>
      <c r="E304" s="192">
        <v>1</v>
      </c>
      <c r="F304" s="325"/>
      <c r="G304" s="29"/>
      <c r="H304" s="29"/>
      <c r="I304" s="29"/>
    </row>
    <row r="305" spans="2:10" ht="105" x14ac:dyDescent="0.25">
      <c r="B305" s="193" t="s">
        <v>540</v>
      </c>
      <c r="C305" s="194" t="s">
        <v>310</v>
      </c>
      <c r="D305" s="151">
        <v>2300</v>
      </c>
      <c r="E305" s="332">
        <v>1</v>
      </c>
      <c r="F305" s="312"/>
      <c r="G305" s="335"/>
      <c r="H305" s="29"/>
      <c r="I305" s="29"/>
    </row>
    <row r="306" spans="2:10" ht="54" customHeight="1" x14ac:dyDescent="0.25">
      <c r="B306" s="193" t="s">
        <v>538</v>
      </c>
      <c r="C306" s="123" t="s">
        <v>313</v>
      </c>
      <c r="D306" s="34">
        <v>2000</v>
      </c>
      <c r="E306" s="118">
        <v>1</v>
      </c>
      <c r="F306" s="312"/>
      <c r="G306" s="29"/>
      <c r="H306" s="29"/>
      <c r="I306" s="29"/>
    </row>
    <row r="307" spans="2:10" ht="60" x14ac:dyDescent="0.25">
      <c r="B307" s="341" t="s">
        <v>10</v>
      </c>
      <c r="C307" s="342" t="s">
        <v>313</v>
      </c>
      <c r="D307" s="34"/>
      <c r="E307" s="307"/>
      <c r="F307" s="312"/>
      <c r="G307" s="29"/>
      <c r="H307" s="29"/>
      <c r="I307" s="29"/>
      <c r="J307" s="2" t="s">
        <v>633</v>
      </c>
    </row>
    <row r="308" spans="2:10" ht="60" x14ac:dyDescent="0.25">
      <c r="B308" s="341" t="s">
        <v>11</v>
      </c>
      <c r="C308" s="342" t="s">
        <v>311</v>
      </c>
      <c r="D308" s="34"/>
      <c r="E308" s="307"/>
      <c r="F308" s="312"/>
      <c r="G308" s="29"/>
      <c r="H308" s="29"/>
      <c r="I308" s="29"/>
      <c r="J308" s="2" t="s">
        <v>633</v>
      </c>
    </row>
    <row r="309" spans="2:10" ht="33" customHeight="1" x14ac:dyDescent="0.25">
      <c r="B309" s="423" t="s">
        <v>515</v>
      </c>
      <c r="C309" s="423"/>
      <c r="D309" s="271"/>
      <c r="E309" s="271"/>
      <c r="F309" s="312"/>
      <c r="G309" s="29"/>
      <c r="H309" s="29"/>
      <c r="I309" s="29"/>
    </row>
    <row r="310" spans="2:10" ht="39" customHeight="1" x14ac:dyDescent="0.25">
      <c r="B310" s="427" t="s">
        <v>496</v>
      </c>
      <c r="C310" s="428"/>
      <c r="D310" s="376"/>
      <c r="E310" s="200"/>
      <c r="F310" s="306"/>
      <c r="G310" s="29"/>
      <c r="H310" s="29"/>
      <c r="I310" s="29"/>
    </row>
    <row r="311" spans="2:10" ht="36" customHeight="1" x14ac:dyDescent="0.25">
      <c r="B311" s="198" t="s">
        <v>20</v>
      </c>
      <c r="C311" s="202" t="s">
        <v>308</v>
      </c>
      <c r="D311" s="295">
        <v>2500</v>
      </c>
      <c r="E311" s="336">
        <v>1</v>
      </c>
      <c r="F311" s="67"/>
      <c r="G311" s="29"/>
      <c r="H311" s="29"/>
      <c r="I311" s="29"/>
    </row>
    <row r="312" spans="2:10" ht="30" x14ac:dyDescent="0.25">
      <c r="B312" s="9" t="s">
        <v>10</v>
      </c>
      <c r="C312" s="162" t="s">
        <v>310</v>
      </c>
      <c r="D312" s="293">
        <v>1300</v>
      </c>
      <c r="E312" s="336">
        <v>1</v>
      </c>
      <c r="F312" s="130"/>
      <c r="G312" s="29"/>
      <c r="H312" s="29"/>
      <c r="I312" s="29"/>
    </row>
    <row r="313" spans="2:10" ht="30" x14ac:dyDescent="0.25">
      <c r="B313" s="9" t="s">
        <v>10</v>
      </c>
      <c r="C313" s="162" t="s">
        <v>310</v>
      </c>
      <c r="D313" s="293">
        <v>1300</v>
      </c>
      <c r="E313" s="336">
        <v>1</v>
      </c>
      <c r="F313" s="306"/>
      <c r="G313" s="29"/>
      <c r="H313" s="29"/>
      <c r="I313" s="29"/>
    </row>
    <row r="314" spans="2:10" ht="30" x14ac:dyDescent="0.25">
      <c r="B314" s="268" t="s">
        <v>10</v>
      </c>
      <c r="C314" s="217" t="s">
        <v>310</v>
      </c>
      <c r="D314" s="262"/>
      <c r="E314" s="359"/>
      <c r="F314" s="312"/>
      <c r="G314" s="29"/>
      <c r="H314" s="262">
        <v>1700</v>
      </c>
      <c r="I314" s="359">
        <v>1</v>
      </c>
    </row>
    <row r="315" spans="2:10" ht="30" x14ac:dyDescent="0.25">
      <c r="B315" s="268" t="s">
        <v>10</v>
      </c>
      <c r="C315" s="217" t="s">
        <v>310</v>
      </c>
      <c r="D315" s="262"/>
      <c r="E315" s="359"/>
      <c r="F315" s="312"/>
      <c r="G315" s="29"/>
      <c r="H315" s="262">
        <v>1700</v>
      </c>
      <c r="I315" s="359">
        <v>1</v>
      </c>
    </row>
    <row r="316" spans="2:10" ht="30" x14ac:dyDescent="0.25">
      <c r="B316" s="268" t="s">
        <v>10</v>
      </c>
      <c r="C316" s="217" t="s">
        <v>310</v>
      </c>
      <c r="D316" s="262"/>
      <c r="E316" s="359"/>
      <c r="F316" s="312"/>
      <c r="G316" s="29"/>
      <c r="H316" s="262">
        <v>1700</v>
      </c>
      <c r="I316" s="359">
        <v>1</v>
      </c>
    </row>
    <row r="317" spans="2:10" ht="30" x14ac:dyDescent="0.25">
      <c r="B317" s="268" t="s">
        <v>10</v>
      </c>
      <c r="C317" s="217" t="s">
        <v>310</v>
      </c>
      <c r="D317" s="262"/>
      <c r="E317" s="359"/>
      <c r="F317" s="312"/>
      <c r="G317" s="29"/>
      <c r="H317" s="262">
        <v>1700</v>
      </c>
      <c r="I317" s="359">
        <v>1</v>
      </c>
    </row>
    <row r="318" spans="2:10" ht="30" x14ac:dyDescent="0.25">
      <c r="B318" s="9" t="s">
        <v>10</v>
      </c>
      <c r="C318" s="162" t="s">
        <v>533</v>
      </c>
      <c r="D318" s="293">
        <v>1200</v>
      </c>
      <c r="E318" s="336">
        <v>1</v>
      </c>
      <c r="F318" s="312"/>
      <c r="G318" s="310"/>
      <c r="H318" s="219">
        <v>100</v>
      </c>
      <c r="I318" s="29"/>
    </row>
    <row r="319" spans="2:10" ht="30" x14ac:dyDescent="0.25">
      <c r="B319" s="9" t="s">
        <v>10</v>
      </c>
      <c r="C319" s="162" t="s">
        <v>533</v>
      </c>
      <c r="D319" s="293">
        <v>1200</v>
      </c>
      <c r="E319" s="336">
        <v>1</v>
      </c>
      <c r="F319" s="312"/>
      <c r="G319" s="310"/>
      <c r="H319" s="4"/>
      <c r="I319" s="29"/>
    </row>
    <row r="320" spans="2:10" ht="30" x14ac:dyDescent="0.25">
      <c r="B320" s="268" t="s">
        <v>10</v>
      </c>
      <c r="C320" s="217" t="s">
        <v>533</v>
      </c>
      <c r="D320" s="262"/>
      <c r="E320" s="359"/>
      <c r="F320" s="312"/>
      <c r="G320" s="29"/>
      <c r="H320" s="262">
        <v>1300</v>
      </c>
      <c r="I320" s="359">
        <v>1</v>
      </c>
    </row>
    <row r="321" spans="2:11" ht="30" x14ac:dyDescent="0.25">
      <c r="B321" s="268" t="s">
        <v>10</v>
      </c>
      <c r="C321" s="217" t="s">
        <v>533</v>
      </c>
      <c r="D321" s="262"/>
      <c r="E321" s="359"/>
      <c r="F321" s="312"/>
      <c r="G321" s="29"/>
      <c r="H321" s="262">
        <v>1300</v>
      </c>
      <c r="I321" s="359">
        <v>1</v>
      </c>
    </row>
    <row r="322" spans="2:11" ht="30" x14ac:dyDescent="0.25">
      <c r="B322" s="268" t="s">
        <v>10</v>
      </c>
      <c r="C322" s="217" t="s">
        <v>533</v>
      </c>
      <c r="D322" s="262"/>
      <c r="E322" s="359"/>
      <c r="F322" s="312"/>
      <c r="G322" s="29"/>
      <c r="H322" s="262">
        <v>1300</v>
      </c>
      <c r="I322" s="359">
        <v>1</v>
      </c>
    </row>
    <row r="323" spans="2:11" ht="28.5" customHeight="1" x14ac:dyDescent="0.25">
      <c r="B323" s="423" t="s">
        <v>515</v>
      </c>
      <c r="C323" s="423"/>
      <c r="D323" s="271"/>
      <c r="E323" s="271"/>
      <c r="F323" s="312"/>
      <c r="G323" s="310"/>
      <c r="H323" s="147"/>
      <c r="I323" s="29"/>
    </row>
    <row r="324" spans="2:11" ht="31.5" customHeight="1" x14ac:dyDescent="0.25">
      <c r="B324" s="426" t="s">
        <v>255</v>
      </c>
      <c r="C324" s="426"/>
      <c r="D324" s="382"/>
      <c r="E324" s="337"/>
      <c r="F324" s="67"/>
      <c r="G324" s="310"/>
      <c r="H324" s="29"/>
      <c r="I324" s="29"/>
    </row>
    <row r="325" spans="2:11" ht="30" x14ac:dyDescent="0.25">
      <c r="B325" s="4" t="s">
        <v>19</v>
      </c>
      <c r="C325" s="122" t="s">
        <v>307</v>
      </c>
      <c r="D325" s="147">
        <v>4400</v>
      </c>
      <c r="E325" s="130">
        <v>1</v>
      </c>
      <c r="F325" s="275"/>
      <c r="G325" s="310"/>
      <c r="H325" s="29"/>
      <c r="I325" s="29"/>
      <c r="K325" s="304"/>
    </row>
    <row r="326" spans="2:11" ht="30" customHeight="1" x14ac:dyDescent="0.25">
      <c r="B326" s="424" t="s">
        <v>515</v>
      </c>
      <c r="C326" s="424"/>
      <c r="D326" s="233"/>
      <c r="E326" s="130"/>
      <c r="F326" s="104"/>
      <c r="G326" s="310"/>
      <c r="H326" s="29"/>
      <c r="I326" s="29"/>
    </row>
    <row r="327" spans="2:11" ht="21" customHeight="1" x14ac:dyDescent="0.25">
      <c r="B327" s="429" t="s">
        <v>31</v>
      </c>
      <c r="C327" s="430"/>
      <c r="D327" s="360"/>
      <c r="E327" s="166"/>
      <c r="F327" s="104"/>
      <c r="G327" s="310"/>
      <c r="H327" s="29"/>
      <c r="I327" s="29"/>
    </row>
    <row r="328" spans="2:11" ht="30" x14ac:dyDescent="0.25">
      <c r="B328" s="12" t="s">
        <v>20</v>
      </c>
      <c r="C328" s="122" t="s">
        <v>308</v>
      </c>
      <c r="D328" s="147">
        <v>2000</v>
      </c>
      <c r="E328" s="118">
        <v>1</v>
      </c>
      <c r="F328" s="104"/>
      <c r="G328" s="29"/>
      <c r="H328" s="29"/>
      <c r="I328" s="29"/>
    </row>
    <row r="329" spans="2:11" ht="30" x14ac:dyDescent="0.25">
      <c r="B329" s="12" t="s">
        <v>10</v>
      </c>
      <c r="C329" s="123" t="s">
        <v>313</v>
      </c>
      <c r="D329" s="152">
        <v>1300</v>
      </c>
      <c r="E329" s="118">
        <v>1</v>
      </c>
      <c r="F329" s="104"/>
      <c r="G329" s="147"/>
      <c r="H329" s="29"/>
      <c r="I329" s="29"/>
    </row>
    <row r="330" spans="2:11" ht="30" x14ac:dyDescent="0.25">
      <c r="B330" s="12" t="s">
        <v>10</v>
      </c>
      <c r="C330" s="123" t="s">
        <v>313</v>
      </c>
      <c r="D330" s="59">
        <v>1300</v>
      </c>
      <c r="E330" s="324">
        <v>1</v>
      </c>
      <c r="F330" s="104"/>
      <c r="G330" s="220"/>
      <c r="H330" s="29"/>
      <c r="I330" s="29"/>
    </row>
    <row r="331" spans="2:11" ht="30" customHeight="1" x14ac:dyDescent="0.25">
      <c r="B331" s="421" t="s">
        <v>515</v>
      </c>
      <c r="C331" s="421"/>
      <c r="D331" s="258"/>
      <c r="E331" s="258"/>
      <c r="F331" s="104"/>
      <c r="G331" s="233"/>
      <c r="H331" s="29"/>
      <c r="I331" s="29"/>
    </row>
    <row r="332" spans="2:11" ht="27" customHeight="1" x14ac:dyDescent="0.25">
      <c r="B332" s="425" t="s">
        <v>415</v>
      </c>
      <c r="C332" s="425"/>
      <c r="D332" s="365"/>
      <c r="E332" s="166"/>
      <c r="F332" s="104"/>
      <c r="G332" s="338"/>
      <c r="H332" s="29"/>
      <c r="I332" s="29"/>
    </row>
    <row r="333" spans="2:11" ht="30" x14ac:dyDescent="0.25">
      <c r="B333" s="12" t="s">
        <v>20</v>
      </c>
      <c r="C333" s="122" t="s">
        <v>308</v>
      </c>
      <c r="D333" s="147">
        <v>2000</v>
      </c>
      <c r="E333" s="123">
        <v>1</v>
      </c>
      <c r="F333" s="275"/>
      <c r="G333" s="192"/>
      <c r="H333" s="29"/>
      <c r="I333" s="29"/>
    </row>
    <row r="334" spans="2:11" ht="30" x14ac:dyDescent="0.25">
      <c r="B334" s="12" t="s">
        <v>10</v>
      </c>
      <c r="C334" s="123" t="s">
        <v>313</v>
      </c>
      <c r="D334" s="152">
        <v>1300</v>
      </c>
      <c r="E334" s="123">
        <v>1</v>
      </c>
      <c r="F334" s="104"/>
      <c r="G334" s="29"/>
      <c r="H334" s="29"/>
      <c r="I334" s="29"/>
    </row>
    <row r="335" spans="2:11" ht="30" x14ac:dyDescent="0.25">
      <c r="B335" s="12" t="s">
        <v>10</v>
      </c>
      <c r="C335" s="123" t="s">
        <v>313</v>
      </c>
      <c r="D335" s="152">
        <v>1300</v>
      </c>
      <c r="E335" s="123">
        <v>1</v>
      </c>
      <c r="F335" s="104"/>
      <c r="G335" s="29"/>
      <c r="H335" s="29"/>
      <c r="I335" s="29"/>
    </row>
    <row r="336" spans="2:11" ht="30" x14ac:dyDescent="0.25">
      <c r="B336" s="12" t="s">
        <v>11</v>
      </c>
      <c r="C336" s="123" t="s">
        <v>311</v>
      </c>
      <c r="D336" s="152">
        <v>1200</v>
      </c>
      <c r="E336" s="123">
        <v>1</v>
      </c>
      <c r="F336" s="104"/>
      <c r="G336" s="362"/>
      <c r="H336" s="362"/>
      <c r="I336" s="362"/>
    </row>
    <row r="337" spans="2:10" ht="31.5" customHeight="1" x14ac:dyDescent="0.25">
      <c r="B337" s="422"/>
      <c r="C337" s="422"/>
      <c r="D337" s="377"/>
      <c r="E337" s="377"/>
      <c r="F337" s="378"/>
      <c r="G337" s="379"/>
      <c r="H337" s="17"/>
      <c r="I337" s="17"/>
    </row>
    <row r="338" spans="2:10" x14ac:dyDescent="0.25">
      <c r="D338" s="386">
        <f>SUM(D4:D337)</f>
        <v>445940</v>
      </c>
      <c r="E338" s="386">
        <f>SUM(E4:E337)</f>
        <v>233</v>
      </c>
      <c r="F338" s="386">
        <f t="shared" ref="F338:I338" si="0">SUM(F4:F337)</f>
        <v>67840</v>
      </c>
      <c r="G338" s="386">
        <f t="shared" si="0"/>
        <v>20</v>
      </c>
      <c r="H338" s="386">
        <f t="shared" si="0"/>
        <v>49300</v>
      </c>
      <c r="I338" s="386">
        <f t="shared" si="0"/>
        <v>23</v>
      </c>
      <c r="J338" s="387">
        <f>E338-G338+I338</f>
        <v>236</v>
      </c>
    </row>
    <row r="339" spans="2:10" x14ac:dyDescent="0.25">
      <c r="D339" s="386">
        <f>D338+600</f>
        <v>446540</v>
      </c>
      <c r="J339" s="387">
        <f>D338-F338+H338</f>
        <v>427400</v>
      </c>
    </row>
  </sheetData>
  <mergeCells count="74">
    <mergeCell ref="J166:K166"/>
    <mergeCell ref="B70:C70"/>
    <mergeCell ref="P5:P9"/>
    <mergeCell ref="B21:C21"/>
    <mergeCell ref="B138:C138"/>
    <mergeCell ref="B155:C155"/>
    <mergeCell ref="B132:C132"/>
    <mergeCell ref="B118:C118"/>
    <mergeCell ref="B139:C139"/>
    <mergeCell ref="B156:C156"/>
    <mergeCell ref="B1:E1"/>
    <mergeCell ref="B12:C12"/>
    <mergeCell ref="B3:C3"/>
    <mergeCell ref="B80:C80"/>
    <mergeCell ref="B22:C22"/>
    <mergeCell ref="B28:C28"/>
    <mergeCell ref="B45:C45"/>
    <mergeCell ref="B171:C171"/>
    <mergeCell ref="B29:C29"/>
    <mergeCell ref="B38:C38"/>
    <mergeCell ref="B46:C46"/>
    <mergeCell ref="B71:C71"/>
    <mergeCell ref="B81:C81"/>
    <mergeCell ref="B99:C99"/>
    <mergeCell ref="B108:C108"/>
    <mergeCell ref="B98:C98"/>
    <mergeCell ref="B37:C37"/>
    <mergeCell ref="B107:C107"/>
    <mergeCell ref="B117:C117"/>
    <mergeCell ref="B131:C131"/>
    <mergeCell ref="B205:C205"/>
    <mergeCell ref="B240:C240"/>
    <mergeCell ref="B191:C191"/>
    <mergeCell ref="B170:C170"/>
    <mergeCell ref="B182:C182"/>
    <mergeCell ref="B183:C183"/>
    <mergeCell ref="B176:C176"/>
    <mergeCell ref="B199:C199"/>
    <mergeCell ref="B213:C213"/>
    <mergeCell ref="B225:C225"/>
    <mergeCell ref="B231:C231"/>
    <mergeCell ref="B224:C224"/>
    <mergeCell ref="B230:C230"/>
    <mergeCell ref="B198:C198"/>
    <mergeCell ref="B190:C190"/>
    <mergeCell ref="B193:C193"/>
    <mergeCell ref="B303:C303"/>
    <mergeCell ref="B310:C310"/>
    <mergeCell ref="B327:C327"/>
    <mergeCell ref="B204:C204"/>
    <mergeCell ref="B173:C173"/>
    <mergeCell ref="B302:C302"/>
    <mergeCell ref="B265:C265"/>
    <mergeCell ref="B272:C272"/>
    <mergeCell ref="B285:C285"/>
    <mergeCell ref="B290:C290"/>
    <mergeCell ref="B297:C297"/>
    <mergeCell ref="B286:C286"/>
    <mergeCell ref="B194:C194"/>
    <mergeCell ref="B255:C255"/>
    <mergeCell ref="B207:C207"/>
    <mergeCell ref="B239:C239"/>
    <mergeCell ref="B331:C331"/>
    <mergeCell ref="B337:C337"/>
    <mergeCell ref="B309:C309"/>
    <mergeCell ref="B323:C323"/>
    <mergeCell ref="B326:C326"/>
    <mergeCell ref="B332:C332"/>
    <mergeCell ref="B324:C324"/>
    <mergeCell ref="B256:C256"/>
    <mergeCell ref="B266:C266"/>
    <mergeCell ref="B273:C273"/>
    <mergeCell ref="B291:C291"/>
    <mergeCell ref="B298:C298"/>
  </mergeCells>
  <pageMargins left="0" right="0" top="0" bottom="0" header="0" footer="0"/>
  <pageSetup paperSize="9" scale="7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XFD341"/>
  <sheetViews>
    <sheetView tabSelected="1" topLeftCell="B1" workbookViewId="0">
      <selection activeCell="L1" sqref="L1:M1"/>
    </sheetView>
  </sheetViews>
  <sheetFormatPr defaultRowHeight="15" x14ac:dyDescent="0.25"/>
  <cols>
    <col min="1" max="1" width="4" style="3" customWidth="1"/>
    <col min="2" max="2" width="23.7109375" style="3" customWidth="1"/>
    <col min="3" max="3" width="47.28515625" style="3" customWidth="1"/>
    <col min="4" max="4" width="15.42578125" style="41" customWidth="1"/>
    <col min="5" max="5" width="10.28515625" style="2" customWidth="1"/>
    <col min="6" max="6" width="12.5703125" style="339" customWidth="1"/>
    <col min="7" max="8" width="11.85546875" style="2" customWidth="1"/>
    <col min="9" max="9" width="8.7109375" style="2" customWidth="1"/>
    <col min="10" max="10" width="16.7109375" style="3" customWidth="1"/>
    <col min="11" max="11" width="11.7109375" style="3" customWidth="1"/>
    <col min="12" max="12" width="13.28515625" style="3" customWidth="1"/>
    <col min="13" max="13" width="15.85546875" style="2" customWidth="1"/>
    <col min="14" max="14" width="11.42578125" style="3" bestFit="1" customWidth="1"/>
    <col min="15" max="15" width="21.5703125" style="3" customWidth="1"/>
    <col min="16" max="16384" width="9.140625" style="3"/>
  </cols>
  <sheetData>
    <row r="1" spans="2:17" ht="39.75" customHeight="1" x14ac:dyDescent="0.25">
      <c r="B1" s="414" t="s">
        <v>645</v>
      </c>
      <c r="C1" s="414"/>
      <c r="D1" s="414" t="s">
        <v>653</v>
      </c>
      <c r="E1" s="415"/>
      <c r="F1" s="534" t="s">
        <v>654</v>
      </c>
      <c r="G1" s="535"/>
      <c r="H1" s="535"/>
      <c r="I1" s="536"/>
      <c r="J1" s="533" t="s">
        <v>647</v>
      </c>
      <c r="K1" s="533"/>
      <c r="L1" s="537" t="s">
        <v>655</v>
      </c>
      <c r="M1" s="538"/>
    </row>
    <row r="2" spans="2:17" ht="51" customHeight="1" x14ac:dyDescent="0.25">
      <c r="B2" s="388" t="s">
        <v>1</v>
      </c>
      <c r="C2" s="388" t="s">
        <v>315</v>
      </c>
      <c r="D2" s="36" t="s">
        <v>620</v>
      </c>
      <c r="E2" s="388" t="s">
        <v>622</v>
      </c>
      <c r="F2" s="21" t="s">
        <v>621</v>
      </c>
      <c r="G2" s="388" t="s">
        <v>625</v>
      </c>
      <c r="H2" s="21" t="s">
        <v>623</v>
      </c>
      <c r="I2" s="388" t="s">
        <v>624</v>
      </c>
      <c r="J2" s="501" t="s">
        <v>620</v>
      </c>
      <c r="K2" s="502" t="s">
        <v>622</v>
      </c>
      <c r="L2" s="399" t="s">
        <v>648</v>
      </c>
      <c r="M2" s="399" t="s">
        <v>649</v>
      </c>
    </row>
    <row r="3" spans="2:17" s="1" customFormat="1" ht="27" customHeight="1" x14ac:dyDescent="0.25">
      <c r="B3" s="432" t="s">
        <v>5</v>
      </c>
      <c r="C3" s="432"/>
      <c r="D3" s="384"/>
      <c r="E3" s="247"/>
      <c r="F3" s="306"/>
      <c r="G3" s="388"/>
      <c r="H3" s="388"/>
      <c r="I3" s="388"/>
      <c r="J3" s="503"/>
      <c r="K3" s="503"/>
      <c r="L3" s="22"/>
      <c r="M3" s="399"/>
    </row>
    <row r="4" spans="2:17" x14ac:dyDescent="0.25">
      <c r="B4" s="4" t="s">
        <v>6</v>
      </c>
      <c r="C4" s="362" t="s">
        <v>325</v>
      </c>
      <c r="D4" s="147">
        <v>6250</v>
      </c>
      <c r="E4" s="167">
        <v>1</v>
      </c>
      <c r="F4" s="306"/>
      <c r="G4" s="362"/>
      <c r="H4" s="362"/>
      <c r="I4" s="362"/>
      <c r="J4" s="504">
        <v>6250</v>
      </c>
      <c r="K4" s="505">
        <v>1</v>
      </c>
      <c r="L4" s="220">
        <v>6250</v>
      </c>
      <c r="M4" s="147">
        <v>6250</v>
      </c>
      <c r="N4" s="304"/>
    </row>
    <row r="5" spans="2:17" ht="30" x14ac:dyDescent="0.25">
      <c r="B5" s="4" t="s">
        <v>7</v>
      </c>
      <c r="C5" s="362" t="s">
        <v>325</v>
      </c>
      <c r="D5" s="152">
        <v>6200</v>
      </c>
      <c r="E5" s="118">
        <v>1</v>
      </c>
      <c r="F5" s="306"/>
      <c r="G5" s="362"/>
      <c r="H5" s="362"/>
      <c r="I5" s="362"/>
      <c r="J5" s="506">
        <v>6200</v>
      </c>
      <c r="K5" s="507">
        <v>1</v>
      </c>
      <c r="L5" s="262">
        <v>6200</v>
      </c>
      <c r="M5" s="152">
        <v>6200</v>
      </c>
      <c r="N5" s="304"/>
      <c r="Q5" s="447"/>
    </row>
    <row r="6" spans="2:17" x14ac:dyDescent="0.25">
      <c r="B6" s="4" t="s">
        <v>8</v>
      </c>
      <c r="C6" s="362" t="s">
        <v>325</v>
      </c>
      <c r="D6" s="152">
        <v>6000</v>
      </c>
      <c r="E6" s="118">
        <v>1</v>
      </c>
      <c r="F6" s="123"/>
      <c r="G6" s="362"/>
      <c r="H6" s="362"/>
      <c r="I6" s="362"/>
      <c r="J6" s="506">
        <v>6000</v>
      </c>
      <c r="K6" s="507">
        <v>1</v>
      </c>
      <c r="L6" s="262">
        <v>6000</v>
      </c>
      <c r="M6" s="152">
        <v>6000</v>
      </c>
      <c r="N6" s="304"/>
      <c r="Q6" s="447"/>
    </row>
    <row r="7" spans="2:17" x14ac:dyDescent="0.25">
      <c r="B7" s="4" t="s">
        <v>8</v>
      </c>
      <c r="C7" s="362" t="s">
        <v>325</v>
      </c>
      <c r="D7" s="152">
        <v>6000</v>
      </c>
      <c r="E7" s="118">
        <v>1</v>
      </c>
      <c r="F7" s="306"/>
      <c r="G7" s="362"/>
      <c r="H7" s="362"/>
      <c r="I7" s="362"/>
      <c r="J7" s="506">
        <v>6000</v>
      </c>
      <c r="K7" s="507">
        <v>1</v>
      </c>
      <c r="L7" s="262">
        <v>6000</v>
      </c>
      <c r="M7" s="152">
        <v>6000</v>
      </c>
      <c r="N7" s="304"/>
      <c r="Q7" s="447"/>
    </row>
    <row r="8" spans="2:17" x14ac:dyDescent="0.25">
      <c r="B8" s="177" t="s">
        <v>8</v>
      </c>
      <c r="C8" s="158" t="s">
        <v>325</v>
      </c>
      <c r="D8" s="364">
        <v>5600</v>
      </c>
      <c r="E8" s="118">
        <v>1</v>
      </c>
      <c r="F8" s="306"/>
      <c r="G8" s="362"/>
      <c r="H8" s="362"/>
      <c r="I8" s="362"/>
      <c r="J8" s="508">
        <v>5600</v>
      </c>
      <c r="K8" s="507">
        <v>1</v>
      </c>
      <c r="L8" s="407">
        <v>5600</v>
      </c>
      <c r="M8" s="364">
        <v>5600</v>
      </c>
      <c r="N8" s="304"/>
      <c r="Q8" s="447"/>
    </row>
    <row r="9" spans="2:17" x14ac:dyDescent="0.25">
      <c r="B9" s="177" t="s">
        <v>8</v>
      </c>
      <c r="C9" s="158" t="s">
        <v>325</v>
      </c>
      <c r="D9" s="364">
        <v>5600</v>
      </c>
      <c r="E9" s="118">
        <v>1</v>
      </c>
      <c r="F9" s="306"/>
      <c r="G9" s="362"/>
      <c r="H9" s="362"/>
      <c r="I9" s="362"/>
      <c r="J9" s="508">
        <v>5600</v>
      </c>
      <c r="K9" s="507">
        <v>1</v>
      </c>
      <c r="L9" s="407">
        <v>5600</v>
      </c>
      <c r="M9" s="364">
        <v>5600</v>
      </c>
      <c r="N9" s="304"/>
      <c r="O9" s="3">
        <f>11340*2</f>
        <v>22680</v>
      </c>
      <c r="Q9" s="447"/>
    </row>
    <row r="10" spans="2:17" x14ac:dyDescent="0.25">
      <c r="B10" s="177" t="s">
        <v>8</v>
      </c>
      <c r="C10" s="158" t="s">
        <v>325</v>
      </c>
      <c r="D10" s="159">
        <v>5900</v>
      </c>
      <c r="E10" s="362">
        <v>1</v>
      </c>
      <c r="F10" s="159">
        <v>5900</v>
      </c>
      <c r="G10" s="362">
        <v>1</v>
      </c>
      <c r="H10" s="362"/>
      <c r="I10" s="362"/>
      <c r="J10" s="509"/>
      <c r="K10" s="509"/>
      <c r="L10" s="4"/>
      <c r="M10" s="400"/>
      <c r="N10" s="304">
        <f t="shared" ref="N10:N68" si="0">M10-L10</f>
        <v>0</v>
      </c>
    </row>
    <row r="11" spans="2:17" x14ac:dyDescent="0.25">
      <c r="B11" s="177" t="s">
        <v>8</v>
      </c>
      <c r="C11" s="158" t="s">
        <v>325</v>
      </c>
      <c r="D11" s="159">
        <v>5440</v>
      </c>
      <c r="E11" s="362">
        <v>1</v>
      </c>
      <c r="F11" s="159">
        <v>5440</v>
      </c>
      <c r="G11" s="362">
        <v>1</v>
      </c>
      <c r="H11" s="362"/>
      <c r="I11" s="362"/>
      <c r="J11" s="509"/>
      <c r="K11" s="509"/>
      <c r="L11" s="4"/>
      <c r="M11" s="400"/>
      <c r="N11" s="304">
        <f t="shared" si="0"/>
        <v>0</v>
      </c>
    </row>
    <row r="12" spans="2:17" ht="38.25" customHeight="1" x14ac:dyDescent="0.25">
      <c r="B12" s="444" t="s">
        <v>342</v>
      </c>
      <c r="C12" s="444"/>
      <c r="D12" s="242"/>
      <c r="E12" s="308"/>
      <c r="F12" s="306"/>
      <c r="G12" s="362"/>
      <c r="H12" s="362"/>
      <c r="I12" s="362"/>
      <c r="J12" s="509"/>
      <c r="K12" s="509"/>
      <c r="L12" s="4"/>
      <c r="M12" s="147"/>
      <c r="N12" s="304">
        <f t="shared" si="0"/>
        <v>0</v>
      </c>
    </row>
    <row r="13" spans="2:17" ht="30" x14ac:dyDescent="0.25">
      <c r="B13" s="7" t="s">
        <v>16</v>
      </c>
      <c r="C13" s="131" t="s">
        <v>309</v>
      </c>
      <c r="D13" s="148">
        <v>1600</v>
      </c>
      <c r="E13" s="118">
        <v>1</v>
      </c>
      <c r="F13" s="306"/>
      <c r="G13" s="362"/>
      <c r="H13" s="362"/>
      <c r="I13" s="362"/>
      <c r="J13" s="504">
        <v>1600</v>
      </c>
      <c r="K13" s="507">
        <v>1</v>
      </c>
      <c r="L13" s="118">
        <f>J13+J13*30%</f>
        <v>2080</v>
      </c>
      <c r="M13" s="147">
        <v>2000</v>
      </c>
      <c r="N13" s="304">
        <f t="shared" si="0"/>
        <v>-80</v>
      </c>
    </row>
    <row r="14" spans="2:17" ht="30" x14ac:dyDescent="0.25">
      <c r="B14" s="7" t="s">
        <v>346</v>
      </c>
      <c r="C14" s="131" t="s">
        <v>309</v>
      </c>
      <c r="D14" s="148">
        <v>1300</v>
      </c>
      <c r="E14" s="118">
        <v>1</v>
      </c>
      <c r="F14" s="306"/>
      <c r="G14" s="362"/>
      <c r="H14" s="362"/>
      <c r="I14" s="362"/>
      <c r="J14" s="504">
        <v>1300</v>
      </c>
      <c r="K14" s="507">
        <v>1</v>
      </c>
      <c r="L14" s="118">
        <f t="shared" ref="L14:L77" si="1">J14+J14*30%</f>
        <v>1690</v>
      </c>
      <c r="M14" s="147">
        <v>1600</v>
      </c>
      <c r="N14" s="304">
        <f t="shared" si="0"/>
        <v>-90</v>
      </c>
    </row>
    <row r="15" spans="2:17" ht="30" x14ac:dyDescent="0.25">
      <c r="B15" s="7" t="s">
        <v>464</v>
      </c>
      <c r="C15" s="131" t="s">
        <v>309</v>
      </c>
      <c r="D15" s="148">
        <v>1300</v>
      </c>
      <c r="E15" s="118">
        <v>1</v>
      </c>
      <c r="F15" s="306"/>
      <c r="G15" s="362"/>
      <c r="H15" s="362"/>
      <c r="I15" s="362"/>
      <c r="J15" s="504">
        <v>1300</v>
      </c>
      <c r="K15" s="507">
        <v>1</v>
      </c>
      <c r="L15" s="118">
        <f t="shared" si="1"/>
        <v>1690</v>
      </c>
      <c r="M15" s="147">
        <v>1600</v>
      </c>
      <c r="N15" s="304">
        <f t="shared" si="0"/>
        <v>-90</v>
      </c>
    </row>
    <row r="16" spans="2:17" ht="30" x14ac:dyDescent="0.25">
      <c r="B16" s="7" t="s">
        <v>464</v>
      </c>
      <c r="C16" s="131" t="s">
        <v>309</v>
      </c>
      <c r="D16" s="148">
        <v>1300</v>
      </c>
      <c r="E16" s="118">
        <v>1</v>
      </c>
      <c r="F16" s="306"/>
      <c r="G16" s="362"/>
      <c r="H16" s="362"/>
      <c r="I16" s="362"/>
      <c r="J16" s="504">
        <v>1300</v>
      </c>
      <c r="K16" s="507">
        <v>1</v>
      </c>
      <c r="L16" s="118">
        <f t="shared" si="1"/>
        <v>1690</v>
      </c>
      <c r="M16" s="147">
        <v>1600</v>
      </c>
      <c r="N16" s="304">
        <f t="shared" si="0"/>
        <v>-90</v>
      </c>
    </row>
    <row r="17" spans="2:14" ht="30" x14ac:dyDescent="0.25">
      <c r="B17" s="47" t="s">
        <v>464</v>
      </c>
      <c r="C17" s="131" t="s">
        <v>309</v>
      </c>
      <c r="D17" s="151">
        <v>1300</v>
      </c>
      <c r="E17" s="118">
        <v>1</v>
      </c>
      <c r="F17" s="306"/>
      <c r="G17" s="362"/>
      <c r="H17" s="362"/>
      <c r="I17" s="362"/>
      <c r="J17" s="506">
        <v>1300</v>
      </c>
      <c r="K17" s="507">
        <v>1</v>
      </c>
      <c r="L17" s="118">
        <f t="shared" si="1"/>
        <v>1690</v>
      </c>
      <c r="M17" s="147">
        <v>1600</v>
      </c>
      <c r="N17" s="304">
        <f t="shared" si="0"/>
        <v>-90</v>
      </c>
    </row>
    <row r="18" spans="2:14" ht="30" x14ac:dyDescent="0.25">
      <c r="B18" s="47" t="s">
        <v>300</v>
      </c>
      <c r="C18" s="131" t="s">
        <v>309</v>
      </c>
      <c r="D18" s="244">
        <v>1300</v>
      </c>
      <c r="E18" s="118">
        <v>1</v>
      </c>
      <c r="F18" s="306"/>
      <c r="G18" s="362"/>
      <c r="H18" s="362"/>
      <c r="I18" s="362"/>
      <c r="J18" s="510">
        <v>1300</v>
      </c>
      <c r="K18" s="507">
        <v>1</v>
      </c>
      <c r="L18" s="118">
        <f t="shared" si="1"/>
        <v>1690</v>
      </c>
      <c r="M18" s="147">
        <v>1600</v>
      </c>
      <c r="N18" s="304">
        <f t="shared" si="0"/>
        <v>-90</v>
      </c>
    </row>
    <row r="19" spans="2:14" ht="30" x14ac:dyDescent="0.25">
      <c r="B19" s="47" t="s">
        <v>300</v>
      </c>
      <c r="C19" s="131" t="s">
        <v>309</v>
      </c>
      <c r="D19" s="39">
        <v>1100</v>
      </c>
      <c r="E19" s="362">
        <v>1</v>
      </c>
      <c r="F19" s="39">
        <v>1100</v>
      </c>
      <c r="G19" s="362">
        <v>1</v>
      </c>
      <c r="H19" s="362"/>
      <c r="I19" s="362"/>
      <c r="J19" s="509"/>
      <c r="K19" s="509"/>
      <c r="L19" s="118">
        <f t="shared" si="1"/>
        <v>0</v>
      </c>
      <c r="M19" s="147"/>
      <c r="N19" s="304">
        <f t="shared" si="0"/>
        <v>0</v>
      </c>
    </row>
    <row r="20" spans="2:14" ht="30" x14ac:dyDescent="0.25">
      <c r="B20" s="47" t="s">
        <v>300</v>
      </c>
      <c r="C20" s="131" t="s">
        <v>309</v>
      </c>
      <c r="D20" s="39">
        <v>1100</v>
      </c>
      <c r="E20" s="362">
        <v>1</v>
      </c>
      <c r="F20" s="39">
        <v>1100</v>
      </c>
      <c r="G20" s="362">
        <v>1</v>
      </c>
      <c r="H20" s="362"/>
      <c r="I20" s="362"/>
      <c r="J20" s="509"/>
      <c r="K20" s="509"/>
      <c r="L20" s="118">
        <f t="shared" si="1"/>
        <v>0</v>
      </c>
      <c r="M20" s="147"/>
      <c r="N20" s="304">
        <f t="shared" si="0"/>
        <v>0</v>
      </c>
    </row>
    <row r="21" spans="2:14" ht="25.5" customHeight="1" x14ac:dyDescent="0.25">
      <c r="B21" s="445" t="s">
        <v>515</v>
      </c>
      <c r="C21" s="445"/>
      <c r="D21" s="243"/>
      <c r="E21" s="243"/>
      <c r="F21" s="306"/>
      <c r="G21" s="362"/>
      <c r="H21" s="362"/>
      <c r="I21" s="362"/>
      <c r="J21" s="509"/>
      <c r="K21" s="509"/>
      <c r="L21" s="118">
        <f t="shared" si="1"/>
        <v>0</v>
      </c>
      <c r="M21" s="147"/>
      <c r="N21" s="304">
        <f t="shared" si="0"/>
        <v>0</v>
      </c>
    </row>
    <row r="22" spans="2:14" ht="36" customHeight="1" x14ac:dyDescent="0.25">
      <c r="B22" s="432" t="s">
        <v>643</v>
      </c>
      <c r="C22" s="432"/>
      <c r="D22" s="258"/>
      <c r="E22" s="309"/>
      <c r="F22" s="306"/>
      <c r="G22" s="362"/>
      <c r="H22" s="362"/>
      <c r="I22" s="362"/>
      <c r="J22" s="509"/>
      <c r="K22" s="509"/>
      <c r="L22" s="118">
        <f t="shared" si="1"/>
        <v>0</v>
      </c>
      <c r="M22" s="147"/>
      <c r="N22" s="304">
        <f t="shared" si="0"/>
        <v>0</v>
      </c>
    </row>
    <row r="23" spans="2:14" ht="46.5" customHeight="1" x14ac:dyDescent="0.25">
      <c r="B23" s="4" t="s">
        <v>19</v>
      </c>
      <c r="C23" s="122" t="s">
        <v>307</v>
      </c>
      <c r="D23" s="151">
        <v>4400</v>
      </c>
      <c r="E23" s="130">
        <v>1</v>
      </c>
      <c r="F23" s="130"/>
      <c r="G23" s="310"/>
      <c r="H23" s="220"/>
      <c r="I23" s="292"/>
      <c r="J23" s="506">
        <v>4400</v>
      </c>
      <c r="K23" s="505">
        <v>1</v>
      </c>
      <c r="L23" s="118">
        <f t="shared" si="1"/>
        <v>5720</v>
      </c>
      <c r="M23" s="147">
        <v>5600</v>
      </c>
      <c r="N23" s="304">
        <f t="shared" si="0"/>
        <v>-120</v>
      </c>
    </row>
    <row r="24" spans="2:14" ht="30" x14ac:dyDescent="0.25">
      <c r="B24" s="6" t="s">
        <v>30</v>
      </c>
      <c r="C24" s="162" t="s">
        <v>314</v>
      </c>
      <c r="D24" s="151">
        <v>3600</v>
      </c>
      <c r="E24" s="204">
        <v>1</v>
      </c>
      <c r="F24" s="204"/>
      <c r="G24" s="310"/>
      <c r="H24" s="362"/>
      <c r="I24" s="362"/>
      <c r="J24" s="506">
        <v>3600</v>
      </c>
      <c r="K24" s="511">
        <v>1</v>
      </c>
      <c r="L24" s="118">
        <f t="shared" si="1"/>
        <v>4680</v>
      </c>
      <c r="M24" s="147">
        <v>4500</v>
      </c>
      <c r="N24" s="304">
        <f t="shared" si="0"/>
        <v>-180</v>
      </c>
    </row>
    <row r="25" spans="2:14" ht="30" x14ac:dyDescent="0.25">
      <c r="B25" s="4" t="s">
        <v>19</v>
      </c>
      <c r="C25" s="122" t="s">
        <v>307</v>
      </c>
      <c r="D25" s="147">
        <v>4400</v>
      </c>
      <c r="E25" s="49">
        <v>1</v>
      </c>
      <c r="F25" s="147">
        <v>4400</v>
      </c>
      <c r="G25" s="49">
        <v>1</v>
      </c>
      <c r="H25" s="362"/>
      <c r="I25" s="362"/>
      <c r="J25" s="509"/>
      <c r="K25" s="509"/>
      <c r="L25" s="118">
        <f t="shared" si="1"/>
        <v>0</v>
      </c>
      <c r="M25" s="147"/>
      <c r="N25" s="304">
        <f t="shared" si="0"/>
        <v>0</v>
      </c>
    </row>
    <row r="26" spans="2:14" ht="30" x14ac:dyDescent="0.25">
      <c r="B26" s="4" t="s">
        <v>19</v>
      </c>
      <c r="C26" s="122" t="s">
        <v>307</v>
      </c>
      <c r="D26" s="147">
        <v>4400</v>
      </c>
      <c r="E26" s="49">
        <v>1</v>
      </c>
      <c r="F26" s="147">
        <v>4400</v>
      </c>
      <c r="G26" s="49">
        <v>1</v>
      </c>
      <c r="H26" s="362"/>
      <c r="I26" s="362"/>
      <c r="J26" s="509"/>
      <c r="K26" s="509"/>
      <c r="L26" s="118">
        <f t="shared" si="1"/>
        <v>0</v>
      </c>
      <c r="M26" s="147"/>
      <c r="N26" s="304">
        <f t="shared" si="0"/>
        <v>0</v>
      </c>
    </row>
    <row r="27" spans="2:14" ht="30" x14ac:dyDescent="0.25">
      <c r="B27" s="6" t="s">
        <v>30</v>
      </c>
      <c r="C27" s="162" t="s">
        <v>314</v>
      </c>
      <c r="D27" s="39">
        <v>3600</v>
      </c>
      <c r="E27" s="49">
        <v>1</v>
      </c>
      <c r="F27" s="39">
        <v>3600</v>
      </c>
      <c r="G27" s="49">
        <v>1</v>
      </c>
      <c r="H27" s="362"/>
      <c r="I27" s="362"/>
      <c r="J27" s="509"/>
      <c r="K27" s="509"/>
      <c r="L27" s="118">
        <f t="shared" si="1"/>
        <v>0</v>
      </c>
      <c r="M27" s="147"/>
      <c r="N27" s="304">
        <f t="shared" si="0"/>
        <v>0</v>
      </c>
    </row>
    <row r="28" spans="2:14" ht="27" customHeight="1" x14ac:dyDescent="0.25">
      <c r="B28" s="431" t="s">
        <v>515</v>
      </c>
      <c r="C28" s="431"/>
      <c r="D28" s="242"/>
      <c r="E28" s="242"/>
      <c r="F28" s="106"/>
      <c r="G28" s="310"/>
      <c r="H28" s="362"/>
      <c r="I28" s="362"/>
      <c r="J28" s="509"/>
      <c r="K28" s="509"/>
      <c r="L28" s="118">
        <f t="shared" si="1"/>
        <v>0</v>
      </c>
      <c r="M28" s="147"/>
      <c r="N28" s="304">
        <f t="shared" si="0"/>
        <v>0</v>
      </c>
    </row>
    <row r="29" spans="2:14" s="55" customFormat="1" ht="27" customHeight="1" x14ac:dyDescent="0.25">
      <c r="B29" s="442" t="s">
        <v>626</v>
      </c>
      <c r="C29" s="443"/>
      <c r="D29" s="366"/>
      <c r="E29" s="166"/>
      <c r="F29" s="311"/>
      <c r="G29" s="136"/>
      <c r="H29" s="362"/>
      <c r="I29" s="362"/>
      <c r="J29" s="509"/>
      <c r="K29" s="509"/>
      <c r="L29" s="118">
        <f t="shared" si="1"/>
        <v>0</v>
      </c>
      <c r="M29" s="147"/>
      <c r="N29" s="304">
        <f t="shared" si="0"/>
        <v>0</v>
      </c>
    </row>
    <row r="30" spans="2:14" s="55" customFormat="1" ht="30" x14ac:dyDescent="0.25">
      <c r="B30" s="4" t="s">
        <v>20</v>
      </c>
      <c r="C30" s="122" t="s">
        <v>308</v>
      </c>
      <c r="D30" s="151">
        <v>2500</v>
      </c>
      <c r="E30" s="118">
        <v>1</v>
      </c>
      <c r="F30" s="311"/>
      <c r="G30" s="136"/>
      <c r="H30" s="362"/>
      <c r="I30" s="362"/>
      <c r="J30" s="506">
        <v>2500</v>
      </c>
      <c r="K30" s="507">
        <v>1</v>
      </c>
      <c r="L30" s="118">
        <f t="shared" si="1"/>
        <v>3250</v>
      </c>
      <c r="M30" s="147">
        <v>3100</v>
      </c>
      <c r="N30" s="304">
        <f t="shared" si="0"/>
        <v>-150</v>
      </c>
    </row>
    <row r="31" spans="2:14" s="55" customFormat="1" ht="30" x14ac:dyDescent="0.25">
      <c r="B31" s="4" t="s">
        <v>293</v>
      </c>
      <c r="C31" s="122" t="s">
        <v>310</v>
      </c>
      <c r="D31" s="151">
        <v>2100</v>
      </c>
      <c r="E31" s="362">
        <v>1</v>
      </c>
      <c r="F31" s="311"/>
      <c r="G31" s="136"/>
      <c r="H31" s="362"/>
      <c r="I31" s="362"/>
      <c r="J31" s="506">
        <v>2100</v>
      </c>
      <c r="K31" s="512">
        <v>1</v>
      </c>
      <c r="L31" s="118">
        <f t="shared" si="1"/>
        <v>2730</v>
      </c>
      <c r="M31" s="147">
        <v>2800</v>
      </c>
      <c r="N31" s="304">
        <f t="shared" si="0"/>
        <v>70</v>
      </c>
    </row>
    <row r="32" spans="2:14" s="55" customFormat="1" ht="30" x14ac:dyDescent="0.25">
      <c r="B32" s="4" t="s">
        <v>10</v>
      </c>
      <c r="C32" s="123" t="s">
        <v>313</v>
      </c>
      <c r="D32" s="151">
        <v>1600</v>
      </c>
      <c r="E32" s="362">
        <v>1</v>
      </c>
      <c r="F32" s="311"/>
      <c r="G32" s="136"/>
      <c r="H32" s="362"/>
      <c r="I32" s="362"/>
      <c r="J32" s="506">
        <v>1600</v>
      </c>
      <c r="K32" s="512">
        <v>1</v>
      </c>
      <c r="L32" s="118">
        <f t="shared" si="1"/>
        <v>2080</v>
      </c>
      <c r="M32" s="147">
        <v>2000</v>
      </c>
      <c r="N32" s="304">
        <f t="shared" si="0"/>
        <v>-80</v>
      </c>
    </row>
    <row r="33" spans="2:14" s="55" customFormat="1" ht="30" x14ac:dyDescent="0.25">
      <c r="B33" s="7" t="s">
        <v>10</v>
      </c>
      <c r="C33" s="123" t="s">
        <v>313</v>
      </c>
      <c r="D33" s="151">
        <v>1600</v>
      </c>
      <c r="E33" s="136">
        <v>1</v>
      </c>
      <c r="F33" s="311"/>
      <c r="G33" s="136"/>
      <c r="H33" s="362"/>
      <c r="I33" s="362"/>
      <c r="J33" s="506">
        <v>1600</v>
      </c>
      <c r="K33" s="512">
        <v>1</v>
      </c>
      <c r="L33" s="118">
        <f t="shared" si="1"/>
        <v>2080</v>
      </c>
      <c r="M33" s="147">
        <v>2000</v>
      </c>
      <c r="N33" s="304">
        <f t="shared" si="0"/>
        <v>-80</v>
      </c>
    </row>
    <row r="34" spans="2:14" s="55" customFormat="1" ht="30" x14ac:dyDescent="0.25">
      <c r="B34" s="47" t="s">
        <v>10</v>
      </c>
      <c r="C34" s="167" t="s">
        <v>313</v>
      </c>
      <c r="D34" s="151">
        <v>1200</v>
      </c>
      <c r="E34" s="130">
        <v>1</v>
      </c>
      <c r="F34" s="311"/>
      <c r="G34" s="136"/>
      <c r="H34" s="362"/>
      <c r="I34" s="362"/>
      <c r="J34" s="506">
        <v>1200</v>
      </c>
      <c r="K34" s="505">
        <v>1</v>
      </c>
      <c r="L34" s="118">
        <f t="shared" si="1"/>
        <v>1560</v>
      </c>
      <c r="M34" s="147">
        <v>1600</v>
      </c>
      <c r="N34" s="304">
        <f t="shared" si="0"/>
        <v>40</v>
      </c>
    </row>
    <row r="35" spans="2:14" s="55" customFormat="1" ht="30" x14ac:dyDescent="0.25">
      <c r="B35" s="4" t="s">
        <v>11</v>
      </c>
      <c r="C35" s="123" t="s">
        <v>311</v>
      </c>
      <c r="D35" s="151">
        <v>1200</v>
      </c>
      <c r="E35" s="362">
        <v>1</v>
      </c>
      <c r="F35" s="311"/>
      <c r="G35" s="136"/>
      <c r="H35" s="362"/>
      <c r="I35" s="362"/>
      <c r="J35" s="506">
        <v>1200</v>
      </c>
      <c r="K35" s="512">
        <v>1</v>
      </c>
      <c r="L35" s="118">
        <f t="shared" si="1"/>
        <v>1560</v>
      </c>
      <c r="M35" s="147">
        <v>1600</v>
      </c>
      <c r="N35" s="304">
        <f t="shared" si="0"/>
        <v>40</v>
      </c>
    </row>
    <row r="36" spans="2:14" s="55" customFormat="1" ht="30" x14ac:dyDescent="0.25">
      <c r="B36" s="4" t="s">
        <v>11</v>
      </c>
      <c r="C36" s="123" t="s">
        <v>311</v>
      </c>
      <c r="D36" s="151">
        <v>1200</v>
      </c>
      <c r="E36" s="123">
        <v>1</v>
      </c>
      <c r="F36" s="311"/>
      <c r="G36" s="136"/>
      <c r="H36" s="362"/>
      <c r="I36" s="362"/>
      <c r="J36" s="506">
        <v>1200</v>
      </c>
      <c r="K36" s="507">
        <v>1</v>
      </c>
      <c r="L36" s="118">
        <f t="shared" si="1"/>
        <v>1560</v>
      </c>
      <c r="M36" s="147">
        <v>1600</v>
      </c>
      <c r="N36" s="304">
        <f t="shared" si="0"/>
        <v>40</v>
      </c>
    </row>
    <row r="37" spans="2:14" s="55" customFormat="1" ht="29.25" customHeight="1" x14ac:dyDescent="0.25">
      <c r="B37" s="424" t="s">
        <v>515</v>
      </c>
      <c r="C37" s="424"/>
      <c r="D37" s="243"/>
      <c r="E37" s="243"/>
      <c r="F37" s="311"/>
      <c r="G37" s="136"/>
      <c r="H37" s="362"/>
      <c r="I37" s="362"/>
      <c r="J37" s="509"/>
      <c r="K37" s="509"/>
      <c r="L37" s="118">
        <f t="shared" si="1"/>
        <v>0</v>
      </c>
      <c r="M37" s="147"/>
      <c r="N37" s="304">
        <f t="shared" si="0"/>
        <v>0</v>
      </c>
    </row>
    <row r="38" spans="2:14" ht="36" customHeight="1" x14ac:dyDescent="0.25">
      <c r="B38" s="436" t="s">
        <v>489</v>
      </c>
      <c r="C38" s="437"/>
      <c r="D38" s="367"/>
      <c r="E38" s="389"/>
      <c r="F38" s="306"/>
      <c r="G38" s="362"/>
      <c r="H38" s="362"/>
      <c r="I38" s="362"/>
      <c r="J38" s="509"/>
      <c r="K38" s="509"/>
      <c r="L38" s="118">
        <f t="shared" si="1"/>
        <v>0</v>
      </c>
      <c r="M38" s="147"/>
      <c r="N38" s="304">
        <f t="shared" si="0"/>
        <v>0</v>
      </c>
    </row>
    <row r="39" spans="2:14" ht="35.25" customHeight="1" x14ac:dyDescent="0.25">
      <c r="B39" s="4" t="s">
        <v>20</v>
      </c>
      <c r="C39" s="122" t="s">
        <v>308</v>
      </c>
      <c r="D39" s="147">
        <v>3100</v>
      </c>
      <c r="E39" s="167">
        <v>1</v>
      </c>
      <c r="F39" s="312"/>
      <c r="G39" s="362"/>
      <c r="H39" s="362"/>
      <c r="I39" s="362"/>
      <c r="J39" s="504">
        <v>3100</v>
      </c>
      <c r="K39" s="505">
        <v>1</v>
      </c>
      <c r="L39" s="118">
        <f t="shared" si="1"/>
        <v>4030</v>
      </c>
      <c r="M39" s="147">
        <v>4000</v>
      </c>
      <c r="N39" s="304">
        <f t="shared" si="0"/>
        <v>-30</v>
      </c>
    </row>
    <row r="40" spans="2:14" ht="30" x14ac:dyDescent="0.25">
      <c r="B40" s="6" t="s">
        <v>10</v>
      </c>
      <c r="C40" s="167" t="s">
        <v>313</v>
      </c>
      <c r="D40" s="147">
        <v>1200</v>
      </c>
      <c r="E40" s="123">
        <v>1</v>
      </c>
      <c r="F40" s="306"/>
      <c r="G40" s="362"/>
      <c r="H40" s="4"/>
      <c r="I40" s="362"/>
      <c r="J40" s="504">
        <v>1200</v>
      </c>
      <c r="K40" s="507">
        <v>1</v>
      </c>
      <c r="L40" s="118">
        <f t="shared" si="1"/>
        <v>1560</v>
      </c>
      <c r="M40" s="147">
        <v>1600</v>
      </c>
      <c r="N40" s="304">
        <f t="shared" si="0"/>
        <v>40</v>
      </c>
    </row>
    <row r="41" spans="2:14" ht="30" x14ac:dyDescent="0.25">
      <c r="B41" s="16" t="s">
        <v>10</v>
      </c>
      <c r="C41" s="123" t="s">
        <v>313</v>
      </c>
      <c r="D41" s="147"/>
      <c r="E41" s="123"/>
      <c r="F41" s="306"/>
      <c r="G41" s="362"/>
      <c r="H41" s="4"/>
      <c r="I41" s="362"/>
      <c r="J41" s="504"/>
      <c r="K41" s="507"/>
      <c r="L41" s="118">
        <f t="shared" si="1"/>
        <v>0</v>
      </c>
      <c r="M41" s="147"/>
      <c r="N41" s="304">
        <f t="shared" si="0"/>
        <v>0</v>
      </c>
    </row>
    <row r="42" spans="2:14" ht="30" x14ac:dyDescent="0.25">
      <c r="B42" s="341" t="s">
        <v>10</v>
      </c>
      <c r="C42" s="342" t="s">
        <v>313</v>
      </c>
      <c r="D42" s="343">
        <v>1400</v>
      </c>
      <c r="E42" s="342">
        <v>1</v>
      </c>
      <c r="F42" s="312"/>
      <c r="G42" s="362"/>
      <c r="H42" s="4"/>
      <c r="I42" s="362"/>
      <c r="J42" s="504">
        <v>1400</v>
      </c>
      <c r="K42" s="504">
        <v>1</v>
      </c>
      <c r="L42" s="118">
        <f t="shared" si="1"/>
        <v>1820</v>
      </c>
      <c r="M42" s="147">
        <v>1800</v>
      </c>
      <c r="N42" s="304">
        <f t="shared" si="0"/>
        <v>-20</v>
      </c>
    </row>
    <row r="43" spans="2:14" ht="30" x14ac:dyDescent="0.25">
      <c r="B43" s="341" t="s">
        <v>11</v>
      </c>
      <c r="C43" s="342" t="s">
        <v>311</v>
      </c>
      <c r="D43" s="343">
        <v>900</v>
      </c>
      <c r="E43" s="342">
        <v>1</v>
      </c>
      <c r="F43" s="312"/>
      <c r="G43" s="362"/>
      <c r="H43" s="4"/>
      <c r="I43" s="4"/>
      <c r="J43" s="504">
        <v>900</v>
      </c>
      <c r="K43" s="504">
        <v>1</v>
      </c>
      <c r="L43" s="118">
        <f t="shared" si="1"/>
        <v>1170</v>
      </c>
      <c r="M43" s="147">
        <v>1200</v>
      </c>
      <c r="N43" s="304">
        <f t="shared" si="0"/>
        <v>30</v>
      </c>
    </row>
    <row r="44" spans="2:14" ht="30" x14ac:dyDescent="0.25">
      <c r="B44" s="344" t="s">
        <v>14</v>
      </c>
      <c r="C44" s="345" t="s">
        <v>312</v>
      </c>
      <c r="D44" s="346">
        <v>1150</v>
      </c>
      <c r="E44" s="347">
        <v>1</v>
      </c>
      <c r="F44" s="312"/>
      <c r="G44" s="362"/>
      <c r="H44" s="362"/>
      <c r="I44" s="362"/>
      <c r="J44" s="504">
        <v>1150</v>
      </c>
      <c r="K44" s="504">
        <v>1</v>
      </c>
      <c r="L44" s="118">
        <f t="shared" si="1"/>
        <v>1495</v>
      </c>
      <c r="M44" s="147">
        <v>1500</v>
      </c>
      <c r="N44" s="304">
        <f t="shared" si="0"/>
        <v>5</v>
      </c>
    </row>
    <row r="45" spans="2:14" x14ac:dyDescent="0.25">
      <c r="B45" s="431" t="s">
        <v>515</v>
      </c>
      <c r="C45" s="431"/>
      <c r="D45" s="242"/>
      <c r="E45" s="242"/>
      <c r="F45" s="312"/>
      <c r="G45" s="362"/>
      <c r="H45" s="362"/>
      <c r="I45" s="362"/>
      <c r="J45" s="509"/>
      <c r="K45" s="509"/>
      <c r="L45" s="118">
        <f t="shared" si="1"/>
        <v>0</v>
      </c>
      <c r="M45" s="147"/>
      <c r="N45" s="304">
        <f t="shared" si="0"/>
        <v>0</v>
      </c>
    </row>
    <row r="46" spans="2:14" ht="50.25" customHeight="1" x14ac:dyDescent="0.25">
      <c r="B46" s="436" t="s">
        <v>490</v>
      </c>
      <c r="C46" s="437"/>
      <c r="D46" s="367"/>
      <c r="E46" s="390"/>
      <c r="F46" s="306"/>
      <c r="G46" s="362"/>
      <c r="H46" s="362"/>
      <c r="I46" s="362"/>
      <c r="J46" s="509"/>
      <c r="K46" s="509"/>
      <c r="L46" s="118">
        <f t="shared" si="1"/>
        <v>0</v>
      </c>
      <c r="M46" s="147"/>
      <c r="N46" s="304">
        <f t="shared" si="0"/>
        <v>0</v>
      </c>
    </row>
    <row r="47" spans="2:14" ht="30" x14ac:dyDescent="0.25">
      <c r="B47" s="4" t="s">
        <v>20</v>
      </c>
      <c r="C47" s="122" t="s">
        <v>308</v>
      </c>
      <c r="D47" s="147">
        <v>3100</v>
      </c>
      <c r="E47" s="167">
        <v>1</v>
      </c>
      <c r="F47" s="312"/>
      <c r="G47" s="362"/>
      <c r="H47" s="362"/>
      <c r="I47" s="362"/>
      <c r="J47" s="506">
        <v>3100</v>
      </c>
      <c r="K47" s="505">
        <v>1</v>
      </c>
      <c r="L47" s="118">
        <f t="shared" si="1"/>
        <v>4030</v>
      </c>
      <c r="M47" s="147">
        <v>4000</v>
      </c>
      <c r="N47" s="304">
        <f t="shared" si="0"/>
        <v>-30</v>
      </c>
    </row>
    <row r="48" spans="2:14" ht="30" x14ac:dyDescent="0.25">
      <c r="B48" s="6" t="s">
        <v>10</v>
      </c>
      <c r="C48" s="162" t="s">
        <v>310</v>
      </c>
      <c r="D48" s="147">
        <v>1700</v>
      </c>
      <c r="E48" s="167">
        <v>1</v>
      </c>
      <c r="F48" s="312"/>
      <c r="G48" s="362"/>
      <c r="H48" s="362"/>
      <c r="I48" s="362"/>
      <c r="J48" s="506">
        <v>1700</v>
      </c>
      <c r="K48" s="505">
        <v>1</v>
      </c>
      <c r="L48" s="118">
        <f t="shared" si="1"/>
        <v>2210</v>
      </c>
      <c r="M48" s="147">
        <v>2300</v>
      </c>
      <c r="N48" s="304">
        <f t="shared" si="0"/>
        <v>90</v>
      </c>
    </row>
    <row r="49" spans="2:14" ht="30" x14ac:dyDescent="0.25">
      <c r="B49" s="344" t="s">
        <v>10</v>
      </c>
      <c r="C49" s="347" t="s">
        <v>313</v>
      </c>
      <c r="D49" s="346">
        <v>1600</v>
      </c>
      <c r="E49" s="347">
        <v>1</v>
      </c>
      <c r="F49" s="312"/>
      <c r="G49" s="362"/>
      <c r="H49" s="362"/>
      <c r="I49" s="362"/>
      <c r="J49" s="506">
        <v>1600</v>
      </c>
      <c r="K49" s="505">
        <v>1</v>
      </c>
      <c r="L49" s="118">
        <f t="shared" si="1"/>
        <v>2080</v>
      </c>
      <c r="M49" s="147">
        <v>2000</v>
      </c>
      <c r="N49" s="304">
        <f t="shared" si="0"/>
        <v>-80</v>
      </c>
    </row>
    <row r="50" spans="2:14" ht="30" x14ac:dyDescent="0.25">
      <c r="B50" s="4" t="s">
        <v>10</v>
      </c>
      <c r="C50" s="123" t="s">
        <v>313</v>
      </c>
      <c r="D50" s="147">
        <v>1400</v>
      </c>
      <c r="E50" s="167">
        <v>1</v>
      </c>
      <c r="F50" s="67"/>
      <c r="G50" s="361"/>
      <c r="H50" s="362"/>
      <c r="I50" s="362"/>
      <c r="J50" s="506">
        <v>1400</v>
      </c>
      <c r="K50" s="505">
        <v>1</v>
      </c>
      <c r="L50" s="118">
        <f t="shared" si="1"/>
        <v>1820</v>
      </c>
      <c r="M50" s="147">
        <v>1800</v>
      </c>
      <c r="N50" s="304">
        <f t="shared" si="0"/>
        <v>-20</v>
      </c>
    </row>
    <row r="51" spans="2:14" ht="30" x14ac:dyDescent="0.25">
      <c r="B51" s="4" t="s">
        <v>10</v>
      </c>
      <c r="C51" s="123" t="s">
        <v>313</v>
      </c>
      <c r="D51" s="147">
        <v>1400</v>
      </c>
      <c r="E51" s="167">
        <v>1</v>
      </c>
      <c r="F51" s="312"/>
      <c r="G51" s="362"/>
      <c r="H51" s="362"/>
      <c r="I51" s="362"/>
      <c r="J51" s="506">
        <v>1400</v>
      </c>
      <c r="K51" s="505">
        <v>1</v>
      </c>
      <c r="L51" s="118">
        <f t="shared" si="1"/>
        <v>1820</v>
      </c>
      <c r="M51" s="147">
        <v>1800</v>
      </c>
      <c r="N51" s="304">
        <f t="shared" si="0"/>
        <v>-20</v>
      </c>
    </row>
    <row r="52" spans="2:14" ht="30" x14ac:dyDescent="0.25">
      <c r="B52" s="6" t="s">
        <v>10</v>
      </c>
      <c r="C52" s="167" t="s">
        <v>313</v>
      </c>
      <c r="D52" s="147">
        <v>1200</v>
      </c>
      <c r="E52" s="167">
        <v>1</v>
      </c>
      <c r="F52" s="312"/>
      <c r="G52" s="362"/>
      <c r="H52" s="362"/>
      <c r="I52" s="362"/>
      <c r="J52" s="506">
        <v>1200</v>
      </c>
      <c r="K52" s="505">
        <v>1</v>
      </c>
      <c r="L52" s="118">
        <f t="shared" si="1"/>
        <v>1560</v>
      </c>
      <c r="M52" s="147">
        <v>1600</v>
      </c>
      <c r="N52" s="304">
        <f t="shared" si="0"/>
        <v>40</v>
      </c>
    </row>
    <row r="53" spans="2:14" ht="30" x14ac:dyDescent="0.25">
      <c r="B53" s="47" t="s">
        <v>10</v>
      </c>
      <c r="C53" s="130" t="s">
        <v>313</v>
      </c>
      <c r="D53" s="147">
        <v>1000</v>
      </c>
      <c r="E53" s="167">
        <v>1</v>
      </c>
      <c r="F53" s="312"/>
      <c r="G53" s="362"/>
      <c r="H53" s="362"/>
      <c r="I53" s="362"/>
      <c r="J53" s="506">
        <v>1000</v>
      </c>
      <c r="K53" s="505">
        <v>1</v>
      </c>
      <c r="L53" s="118">
        <f t="shared" si="1"/>
        <v>1300</v>
      </c>
      <c r="M53" s="147">
        <v>1300</v>
      </c>
      <c r="N53" s="304">
        <f t="shared" si="0"/>
        <v>0</v>
      </c>
    </row>
    <row r="54" spans="2:14" ht="30" x14ac:dyDescent="0.25">
      <c r="B54" s="4" t="s">
        <v>11</v>
      </c>
      <c r="C54" s="123" t="s">
        <v>311</v>
      </c>
      <c r="D54" s="147">
        <v>1200</v>
      </c>
      <c r="E54" s="167">
        <v>1</v>
      </c>
      <c r="F54" s="312"/>
      <c r="G54" s="362"/>
      <c r="H54" s="362"/>
      <c r="I54" s="362"/>
      <c r="J54" s="506">
        <v>1200</v>
      </c>
      <c r="K54" s="505">
        <v>1</v>
      </c>
      <c r="L54" s="118">
        <f t="shared" si="1"/>
        <v>1560</v>
      </c>
      <c r="M54" s="147">
        <v>1600</v>
      </c>
      <c r="N54" s="304">
        <f t="shared" si="0"/>
        <v>40</v>
      </c>
    </row>
    <row r="55" spans="2:14" s="55" customFormat="1" ht="30" x14ac:dyDescent="0.25">
      <c r="B55" s="7" t="s">
        <v>11</v>
      </c>
      <c r="C55" s="123" t="s">
        <v>311</v>
      </c>
      <c r="D55" s="147">
        <v>1200</v>
      </c>
      <c r="E55" s="167">
        <v>1</v>
      </c>
      <c r="F55" s="61"/>
      <c r="G55" s="118"/>
      <c r="H55" s="362"/>
      <c r="I55" s="362"/>
      <c r="J55" s="506">
        <v>1200</v>
      </c>
      <c r="K55" s="505">
        <v>1</v>
      </c>
      <c r="L55" s="118">
        <f t="shared" si="1"/>
        <v>1560</v>
      </c>
      <c r="M55" s="147">
        <v>1600</v>
      </c>
      <c r="N55" s="304">
        <f t="shared" si="0"/>
        <v>40</v>
      </c>
    </row>
    <row r="56" spans="2:14" s="55" customFormat="1" ht="30" x14ac:dyDescent="0.25">
      <c r="B56" s="47" t="s">
        <v>11</v>
      </c>
      <c r="C56" s="167" t="s">
        <v>311</v>
      </c>
      <c r="D56" s="147">
        <v>900</v>
      </c>
      <c r="E56" s="167">
        <v>1</v>
      </c>
      <c r="F56" s="61"/>
      <c r="G56" s="118"/>
      <c r="H56" s="362"/>
      <c r="I56" s="362"/>
      <c r="J56" s="506">
        <v>900</v>
      </c>
      <c r="K56" s="505">
        <v>1</v>
      </c>
      <c r="L56" s="118">
        <f t="shared" si="1"/>
        <v>1170</v>
      </c>
      <c r="M56" s="147">
        <v>1200</v>
      </c>
      <c r="N56" s="304">
        <f t="shared" si="0"/>
        <v>30</v>
      </c>
    </row>
    <row r="57" spans="2:14" s="55" customFormat="1" ht="30" x14ac:dyDescent="0.25">
      <c r="B57" s="47" t="s">
        <v>11</v>
      </c>
      <c r="C57" s="167" t="s">
        <v>311</v>
      </c>
      <c r="D57" s="147">
        <v>900</v>
      </c>
      <c r="E57" s="167">
        <v>1</v>
      </c>
      <c r="F57" s="61"/>
      <c r="G57" s="118"/>
      <c r="H57" s="362"/>
      <c r="I57" s="362"/>
      <c r="J57" s="506">
        <v>900</v>
      </c>
      <c r="K57" s="505">
        <v>1</v>
      </c>
      <c r="L57" s="118">
        <f t="shared" si="1"/>
        <v>1170</v>
      </c>
      <c r="M57" s="147">
        <v>1200</v>
      </c>
      <c r="N57" s="304">
        <f t="shared" si="0"/>
        <v>30</v>
      </c>
    </row>
    <row r="58" spans="2:14" ht="30" x14ac:dyDescent="0.25">
      <c r="B58" s="4" t="s">
        <v>14</v>
      </c>
      <c r="C58" s="122" t="s">
        <v>312</v>
      </c>
      <c r="D58" s="147">
        <v>1000</v>
      </c>
      <c r="E58" s="167">
        <v>1</v>
      </c>
      <c r="F58" s="312"/>
      <c r="G58" s="362"/>
      <c r="H58" s="362"/>
      <c r="I58" s="362"/>
      <c r="J58" s="506">
        <v>1000</v>
      </c>
      <c r="K58" s="505">
        <v>1</v>
      </c>
      <c r="L58" s="118">
        <f t="shared" si="1"/>
        <v>1300</v>
      </c>
      <c r="M58" s="147">
        <v>1300</v>
      </c>
      <c r="N58" s="304">
        <f t="shared" si="0"/>
        <v>0</v>
      </c>
    </row>
    <row r="59" spans="2:14" ht="30" x14ac:dyDescent="0.25">
      <c r="B59" s="4" t="s">
        <v>14</v>
      </c>
      <c r="C59" s="122" t="s">
        <v>312</v>
      </c>
      <c r="D59" s="147">
        <v>1000</v>
      </c>
      <c r="E59" s="167">
        <v>1</v>
      </c>
      <c r="F59" s="312"/>
      <c r="G59" s="362"/>
      <c r="H59" s="362"/>
      <c r="I59" s="362"/>
      <c r="J59" s="506">
        <v>1000</v>
      </c>
      <c r="K59" s="505">
        <v>1</v>
      </c>
      <c r="L59" s="118">
        <f t="shared" si="1"/>
        <v>1300</v>
      </c>
      <c r="M59" s="147">
        <v>1300</v>
      </c>
      <c r="N59" s="304">
        <f t="shared" si="0"/>
        <v>0</v>
      </c>
    </row>
    <row r="60" spans="2:14" ht="30" x14ac:dyDescent="0.25">
      <c r="B60" s="4" t="s">
        <v>14</v>
      </c>
      <c r="C60" s="122" t="s">
        <v>312</v>
      </c>
      <c r="D60" s="147">
        <v>1000</v>
      </c>
      <c r="E60" s="167">
        <v>1</v>
      </c>
      <c r="F60" s="312"/>
      <c r="G60" s="362"/>
      <c r="H60" s="362"/>
      <c r="I60" s="362"/>
      <c r="J60" s="506">
        <v>1000</v>
      </c>
      <c r="K60" s="505">
        <v>1</v>
      </c>
      <c r="L60" s="118">
        <f t="shared" si="1"/>
        <v>1300</v>
      </c>
      <c r="M60" s="147">
        <v>1300</v>
      </c>
      <c r="N60" s="304">
        <f t="shared" si="0"/>
        <v>0</v>
      </c>
    </row>
    <row r="61" spans="2:14" ht="30" x14ac:dyDescent="0.25">
      <c r="B61" s="4" t="s">
        <v>14</v>
      </c>
      <c r="C61" s="122" t="s">
        <v>312</v>
      </c>
      <c r="D61" s="147">
        <v>900</v>
      </c>
      <c r="E61" s="167">
        <v>1</v>
      </c>
      <c r="F61" s="312"/>
      <c r="G61" s="362"/>
      <c r="H61" s="362"/>
      <c r="I61" s="362"/>
      <c r="J61" s="506">
        <v>900</v>
      </c>
      <c r="K61" s="505">
        <v>1</v>
      </c>
      <c r="L61" s="118">
        <f t="shared" si="1"/>
        <v>1170</v>
      </c>
      <c r="M61" s="147">
        <v>1150</v>
      </c>
      <c r="N61" s="304">
        <f t="shared" si="0"/>
        <v>-20</v>
      </c>
    </row>
    <row r="62" spans="2:14" ht="30" x14ac:dyDescent="0.25">
      <c r="B62" s="4" t="s">
        <v>14</v>
      </c>
      <c r="C62" s="122" t="s">
        <v>312</v>
      </c>
      <c r="D62" s="147">
        <v>900</v>
      </c>
      <c r="E62" s="167">
        <v>1</v>
      </c>
      <c r="F62" s="312"/>
      <c r="G62" s="362"/>
      <c r="H62" s="362"/>
      <c r="I62" s="362"/>
      <c r="J62" s="506">
        <v>900</v>
      </c>
      <c r="K62" s="505">
        <v>1</v>
      </c>
      <c r="L62" s="118">
        <f t="shared" si="1"/>
        <v>1170</v>
      </c>
      <c r="M62" s="147">
        <v>1150</v>
      </c>
      <c r="N62" s="304">
        <f t="shared" si="0"/>
        <v>-20</v>
      </c>
    </row>
    <row r="63" spans="2:14" ht="30" x14ac:dyDescent="0.25">
      <c r="B63" s="4" t="s">
        <v>14</v>
      </c>
      <c r="C63" s="122" t="s">
        <v>312</v>
      </c>
      <c r="D63" s="147">
        <v>900</v>
      </c>
      <c r="E63" s="167">
        <v>1</v>
      </c>
      <c r="F63" s="312"/>
      <c r="G63" s="362"/>
      <c r="H63" s="362"/>
      <c r="I63" s="362"/>
      <c r="J63" s="506">
        <v>900</v>
      </c>
      <c r="K63" s="505">
        <v>1</v>
      </c>
      <c r="L63" s="118">
        <f t="shared" si="1"/>
        <v>1170</v>
      </c>
      <c r="M63" s="147">
        <v>1150</v>
      </c>
      <c r="N63" s="304">
        <f t="shared" si="0"/>
        <v>-20</v>
      </c>
    </row>
    <row r="64" spans="2:14" ht="30" x14ac:dyDescent="0.25">
      <c r="B64" s="4" t="s">
        <v>14</v>
      </c>
      <c r="C64" s="122" t="s">
        <v>312</v>
      </c>
      <c r="D64" s="147">
        <v>900</v>
      </c>
      <c r="E64" s="167">
        <v>1</v>
      </c>
      <c r="F64" s="312"/>
      <c r="G64" s="362"/>
      <c r="H64" s="362"/>
      <c r="I64" s="362"/>
      <c r="J64" s="506">
        <v>900</v>
      </c>
      <c r="K64" s="505">
        <v>1</v>
      </c>
      <c r="L64" s="118">
        <f t="shared" si="1"/>
        <v>1170</v>
      </c>
      <c r="M64" s="147">
        <v>1150</v>
      </c>
      <c r="N64" s="304">
        <f t="shared" si="0"/>
        <v>-20</v>
      </c>
    </row>
    <row r="65" spans="2:14" ht="30" x14ac:dyDescent="0.25">
      <c r="B65" s="4" t="s">
        <v>14</v>
      </c>
      <c r="C65" s="122" t="s">
        <v>312</v>
      </c>
      <c r="D65" s="147">
        <v>900</v>
      </c>
      <c r="E65" s="167">
        <v>1</v>
      </c>
      <c r="F65" s="312"/>
      <c r="G65" s="362"/>
      <c r="H65" s="362"/>
      <c r="I65" s="362"/>
      <c r="J65" s="506">
        <v>900</v>
      </c>
      <c r="K65" s="505">
        <v>1</v>
      </c>
      <c r="L65" s="118">
        <f t="shared" si="1"/>
        <v>1170</v>
      </c>
      <c r="M65" s="147">
        <v>1150</v>
      </c>
      <c r="N65" s="304">
        <f t="shared" si="0"/>
        <v>-20</v>
      </c>
    </row>
    <row r="66" spans="2:14" ht="30" x14ac:dyDescent="0.25">
      <c r="B66" s="344" t="s">
        <v>14</v>
      </c>
      <c r="C66" s="345" t="s">
        <v>312</v>
      </c>
      <c r="D66" s="147"/>
      <c r="E66" s="167"/>
      <c r="F66" s="312"/>
      <c r="G66" s="362"/>
      <c r="H66" s="362"/>
      <c r="I66" s="362"/>
      <c r="J66" s="506"/>
      <c r="K66" s="505"/>
      <c r="L66" s="118">
        <f t="shared" si="1"/>
        <v>0</v>
      </c>
      <c r="M66" s="147"/>
      <c r="N66" s="304">
        <f t="shared" si="0"/>
        <v>0</v>
      </c>
    </row>
    <row r="67" spans="2:14" ht="30" x14ac:dyDescent="0.25">
      <c r="B67" s="4" t="s">
        <v>14</v>
      </c>
      <c r="C67" s="122" t="s">
        <v>312</v>
      </c>
      <c r="D67" s="147">
        <v>1000</v>
      </c>
      <c r="E67" s="167">
        <v>1</v>
      </c>
      <c r="F67" s="312"/>
      <c r="G67" s="362"/>
      <c r="H67" s="362"/>
      <c r="I67" s="362"/>
      <c r="J67" s="506">
        <v>1000</v>
      </c>
      <c r="K67" s="505">
        <v>1</v>
      </c>
      <c r="L67" s="118">
        <f t="shared" si="1"/>
        <v>1300</v>
      </c>
      <c r="M67" s="147">
        <v>1300</v>
      </c>
      <c r="N67" s="304">
        <f t="shared" si="0"/>
        <v>0</v>
      </c>
    </row>
    <row r="68" spans="2:14" ht="30" x14ac:dyDescent="0.25">
      <c r="B68" s="4" t="s">
        <v>14</v>
      </c>
      <c r="C68" s="122" t="s">
        <v>312</v>
      </c>
      <c r="D68" s="147">
        <v>1000</v>
      </c>
      <c r="E68" s="167">
        <v>1</v>
      </c>
      <c r="F68" s="67"/>
      <c r="G68" s="310"/>
      <c r="H68" s="362"/>
      <c r="I68" s="362"/>
      <c r="J68" s="506">
        <v>1000</v>
      </c>
      <c r="K68" s="505">
        <v>1</v>
      </c>
      <c r="L68" s="118">
        <f t="shared" si="1"/>
        <v>1300</v>
      </c>
      <c r="M68" s="147">
        <v>1300</v>
      </c>
      <c r="N68" s="304">
        <f t="shared" si="0"/>
        <v>0</v>
      </c>
    </row>
    <row r="69" spans="2:14" ht="30" x14ac:dyDescent="0.25">
      <c r="B69" s="4" t="s">
        <v>14</v>
      </c>
      <c r="C69" s="122" t="s">
        <v>312</v>
      </c>
      <c r="D69" s="147">
        <v>1000</v>
      </c>
      <c r="E69" s="167">
        <v>1</v>
      </c>
      <c r="F69" s="72"/>
      <c r="G69" s="314"/>
      <c r="H69" s="362"/>
      <c r="I69" s="362"/>
      <c r="J69" s="506">
        <v>1000</v>
      </c>
      <c r="K69" s="505">
        <v>1</v>
      </c>
      <c r="L69" s="118">
        <f t="shared" si="1"/>
        <v>1300</v>
      </c>
      <c r="M69" s="147">
        <v>1300</v>
      </c>
      <c r="N69" s="304">
        <f t="shared" ref="N69:N132" si="2">M69-L69</f>
        <v>0</v>
      </c>
    </row>
    <row r="70" spans="2:14" x14ac:dyDescent="0.25">
      <c r="B70" s="424" t="s">
        <v>515</v>
      </c>
      <c r="C70" s="424"/>
      <c r="D70" s="242"/>
      <c r="E70" s="242"/>
      <c r="F70" s="72"/>
      <c r="G70" s="314"/>
      <c r="H70" s="362"/>
      <c r="I70" s="362"/>
      <c r="J70" s="509"/>
      <c r="K70" s="509"/>
      <c r="L70" s="118">
        <f t="shared" si="1"/>
        <v>0</v>
      </c>
      <c r="M70" s="147"/>
      <c r="N70" s="304">
        <f t="shared" si="2"/>
        <v>0</v>
      </c>
    </row>
    <row r="71" spans="2:14" ht="36.75" customHeight="1" x14ac:dyDescent="0.25">
      <c r="B71" s="442" t="s">
        <v>487</v>
      </c>
      <c r="C71" s="443"/>
      <c r="D71" s="366"/>
      <c r="E71" s="30"/>
      <c r="F71" s="33"/>
      <c r="G71" s="34"/>
      <c r="H71" s="362"/>
      <c r="I71" s="362"/>
      <c r="J71" s="509"/>
      <c r="K71" s="509"/>
      <c r="L71" s="118">
        <f t="shared" si="1"/>
        <v>0</v>
      </c>
      <c r="M71" s="147"/>
      <c r="N71" s="304">
        <f t="shared" si="2"/>
        <v>0</v>
      </c>
    </row>
    <row r="72" spans="2:14" ht="30" x14ac:dyDescent="0.25">
      <c r="B72" s="4" t="s">
        <v>20</v>
      </c>
      <c r="C72" s="122" t="s">
        <v>308</v>
      </c>
      <c r="D72" s="147">
        <v>2800</v>
      </c>
      <c r="E72" s="118">
        <v>1</v>
      </c>
      <c r="F72" s="106"/>
      <c r="G72" s="310"/>
      <c r="H72" s="362"/>
      <c r="I72" s="362"/>
      <c r="J72" s="504">
        <v>2800</v>
      </c>
      <c r="K72" s="507">
        <v>1</v>
      </c>
      <c r="L72" s="118">
        <f t="shared" si="1"/>
        <v>3640</v>
      </c>
      <c r="M72" s="147">
        <v>3500</v>
      </c>
      <c r="N72" s="304">
        <f t="shared" si="2"/>
        <v>-140</v>
      </c>
    </row>
    <row r="73" spans="2:14" s="55" customFormat="1" ht="30" x14ac:dyDescent="0.25">
      <c r="B73" s="7" t="s">
        <v>10</v>
      </c>
      <c r="C73" s="122" t="s">
        <v>310</v>
      </c>
      <c r="D73" s="147">
        <v>2500</v>
      </c>
      <c r="E73" s="118">
        <v>1</v>
      </c>
      <c r="F73" s="311"/>
      <c r="G73" s="136"/>
      <c r="H73" s="362"/>
      <c r="I73" s="362"/>
      <c r="J73" s="504">
        <v>2500</v>
      </c>
      <c r="K73" s="507">
        <v>1</v>
      </c>
      <c r="L73" s="118">
        <f t="shared" si="1"/>
        <v>3250</v>
      </c>
      <c r="M73" s="147">
        <v>2800</v>
      </c>
      <c r="N73" s="304">
        <f t="shared" si="2"/>
        <v>-450</v>
      </c>
    </row>
    <row r="74" spans="2:14" s="55" customFormat="1" ht="30" x14ac:dyDescent="0.25">
      <c r="B74" s="47" t="s">
        <v>10</v>
      </c>
      <c r="C74" s="162" t="s">
        <v>310</v>
      </c>
      <c r="D74" s="147">
        <v>1700</v>
      </c>
      <c r="E74" s="118">
        <v>1</v>
      </c>
      <c r="F74" s="311"/>
      <c r="G74" s="362"/>
      <c r="H74" s="362"/>
      <c r="I74" s="362"/>
      <c r="J74" s="504">
        <v>1700</v>
      </c>
      <c r="K74" s="507">
        <v>1</v>
      </c>
      <c r="L74" s="118">
        <f t="shared" si="1"/>
        <v>2210</v>
      </c>
      <c r="M74" s="147">
        <v>2300</v>
      </c>
      <c r="N74" s="304">
        <f t="shared" si="2"/>
        <v>90</v>
      </c>
    </row>
    <row r="75" spans="2:14" s="55" customFormat="1" ht="30" x14ac:dyDescent="0.25">
      <c r="B75" s="47" t="s">
        <v>10</v>
      </c>
      <c r="C75" s="162" t="s">
        <v>310</v>
      </c>
      <c r="D75" s="147">
        <v>1300</v>
      </c>
      <c r="E75" s="118">
        <v>1</v>
      </c>
      <c r="F75" s="311"/>
      <c r="G75" s="136"/>
      <c r="H75" s="362"/>
      <c r="I75" s="362"/>
      <c r="J75" s="504">
        <v>1300</v>
      </c>
      <c r="K75" s="507">
        <v>1</v>
      </c>
      <c r="L75" s="118">
        <f t="shared" si="1"/>
        <v>1690</v>
      </c>
      <c r="M75" s="147">
        <v>1700</v>
      </c>
      <c r="N75" s="304">
        <f t="shared" si="2"/>
        <v>10</v>
      </c>
    </row>
    <row r="76" spans="2:14" s="55" customFormat="1" ht="30" x14ac:dyDescent="0.25">
      <c r="B76" s="47" t="s">
        <v>10</v>
      </c>
      <c r="C76" s="123" t="s">
        <v>313</v>
      </c>
      <c r="D76" s="147">
        <v>1100</v>
      </c>
      <c r="E76" s="118">
        <v>1</v>
      </c>
      <c r="F76" s="311"/>
      <c r="G76" s="136"/>
      <c r="H76" s="362"/>
      <c r="I76" s="362"/>
      <c r="J76" s="504">
        <v>1100</v>
      </c>
      <c r="K76" s="507">
        <v>1</v>
      </c>
      <c r="L76" s="118">
        <f t="shared" si="1"/>
        <v>1430</v>
      </c>
      <c r="M76" s="147">
        <v>1400</v>
      </c>
      <c r="N76" s="304">
        <f t="shared" si="2"/>
        <v>-30</v>
      </c>
    </row>
    <row r="77" spans="2:14" s="55" customFormat="1" ht="30" x14ac:dyDescent="0.25">
      <c r="B77" s="47" t="s">
        <v>10</v>
      </c>
      <c r="C77" s="123" t="s">
        <v>313</v>
      </c>
      <c r="D77" s="147">
        <v>1100</v>
      </c>
      <c r="E77" s="118">
        <v>1</v>
      </c>
      <c r="F77" s="311"/>
      <c r="G77" s="136"/>
      <c r="H77" s="362"/>
      <c r="I77" s="362"/>
      <c r="J77" s="504">
        <v>1100</v>
      </c>
      <c r="K77" s="507">
        <v>1</v>
      </c>
      <c r="L77" s="118">
        <f t="shared" si="1"/>
        <v>1430</v>
      </c>
      <c r="M77" s="147">
        <v>1400</v>
      </c>
      <c r="N77" s="304">
        <f t="shared" si="2"/>
        <v>-30</v>
      </c>
    </row>
    <row r="78" spans="2:14" s="55" customFormat="1" ht="30" x14ac:dyDescent="0.25">
      <c r="B78" s="7" t="s">
        <v>11</v>
      </c>
      <c r="C78" s="118" t="s">
        <v>311</v>
      </c>
      <c r="D78" s="147">
        <v>1600</v>
      </c>
      <c r="E78" s="118">
        <v>1</v>
      </c>
      <c r="F78" s="61"/>
      <c r="G78" s="315"/>
      <c r="H78" s="362"/>
      <c r="I78" s="362"/>
      <c r="J78" s="504">
        <v>1600</v>
      </c>
      <c r="K78" s="507">
        <v>1</v>
      </c>
      <c r="L78" s="118">
        <f t="shared" ref="L78:L141" si="3">J78+J78*30%</f>
        <v>2080</v>
      </c>
      <c r="M78" s="147">
        <v>1800</v>
      </c>
      <c r="N78" s="304">
        <f t="shared" si="2"/>
        <v>-280</v>
      </c>
    </row>
    <row r="79" spans="2:14" s="81" customFormat="1" ht="30" x14ac:dyDescent="0.25">
      <c r="B79" s="47" t="s">
        <v>14</v>
      </c>
      <c r="C79" s="122" t="s">
        <v>312</v>
      </c>
      <c r="D79" s="147">
        <v>1300</v>
      </c>
      <c r="E79" s="118">
        <v>1</v>
      </c>
      <c r="F79" s="106"/>
      <c r="G79" s="316"/>
      <c r="H79" s="362"/>
      <c r="I79" s="362"/>
      <c r="J79" s="504">
        <v>1300</v>
      </c>
      <c r="K79" s="507">
        <v>1</v>
      </c>
      <c r="L79" s="118">
        <f t="shared" si="3"/>
        <v>1690</v>
      </c>
      <c r="M79" s="147">
        <v>1500</v>
      </c>
      <c r="N79" s="304">
        <f t="shared" si="2"/>
        <v>-190</v>
      </c>
    </row>
    <row r="80" spans="2:14" s="81" customFormat="1" ht="24.75" customHeight="1" x14ac:dyDescent="0.25">
      <c r="B80" s="445" t="s">
        <v>515</v>
      </c>
      <c r="C80" s="445"/>
      <c r="D80" s="243"/>
      <c r="E80" s="243"/>
      <c r="F80" s="106"/>
      <c r="G80" s="316"/>
      <c r="H80" s="362"/>
      <c r="I80" s="362"/>
      <c r="J80" s="513"/>
      <c r="K80" s="513"/>
      <c r="L80" s="118">
        <f t="shared" si="3"/>
        <v>0</v>
      </c>
      <c r="M80" s="147"/>
      <c r="N80" s="304">
        <f t="shared" si="2"/>
        <v>0</v>
      </c>
    </row>
    <row r="81" spans="2:14" ht="28.5" customHeight="1" x14ac:dyDescent="0.25">
      <c r="B81" s="413" t="s">
        <v>38</v>
      </c>
      <c r="C81" s="414"/>
      <c r="D81" s="368"/>
      <c r="E81" s="390"/>
      <c r="F81" s="72"/>
      <c r="G81" s="314"/>
      <c r="H81" s="362"/>
      <c r="I81" s="362"/>
      <c r="J81" s="509"/>
      <c r="K81" s="509"/>
      <c r="L81" s="118">
        <f t="shared" si="3"/>
        <v>0</v>
      </c>
      <c r="M81" s="147"/>
      <c r="N81" s="304">
        <f t="shared" si="2"/>
        <v>0</v>
      </c>
    </row>
    <row r="82" spans="2:14" ht="30" x14ac:dyDescent="0.25">
      <c r="B82" s="4" t="s">
        <v>20</v>
      </c>
      <c r="C82" s="122" t="s">
        <v>308</v>
      </c>
      <c r="D82" s="151">
        <v>2800</v>
      </c>
      <c r="E82" s="362">
        <v>1</v>
      </c>
      <c r="F82" s="72"/>
      <c r="G82" s="314"/>
      <c r="H82" s="362"/>
      <c r="I82" s="362"/>
      <c r="J82" s="506">
        <v>2800</v>
      </c>
      <c r="K82" s="512">
        <v>1</v>
      </c>
      <c r="L82" s="118">
        <f t="shared" si="3"/>
        <v>3640</v>
      </c>
      <c r="M82" s="147">
        <v>2500</v>
      </c>
      <c r="N82" s="304">
        <f t="shared" si="2"/>
        <v>-1140</v>
      </c>
    </row>
    <row r="83" spans="2:14" ht="30" x14ac:dyDescent="0.25">
      <c r="B83" s="4" t="s">
        <v>10</v>
      </c>
      <c r="C83" s="123" t="s">
        <v>313</v>
      </c>
      <c r="D83" s="151">
        <v>1400</v>
      </c>
      <c r="E83" s="362">
        <v>1</v>
      </c>
      <c r="F83" s="72"/>
      <c r="G83" s="314"/>
      <c r="H83" s="362"/>
      <c r="I83" s="362"/>
      <c r="J83" s="506">
        <v>1400</v>
      </c>
      <c r="K83" s="512">
        <v>1</v>
      </c>
      <c r="L83" s="118">
        <f t="shared" si="3"/>
        <v>1820</v>
      </c>
      <c r="M83" s="147">
        <v>1800</v>
      </c>
      <c r="N83" s="304">
        <f t="shared" si="2"/>
        <v>-20</v>
      </c>
    </row>
    <row r="84" spans="2:14" ht="30" x14ac:dyDescent="0.25">
      <c r="B84" s="4" t="s">
        <v>10</v>
      </c>
      <c r="C84" s="123" t="s">
        <v>313</v>
      </c>
      <c r="D84" s="151">
        <v>1400</v>
      </c>
      <c r="E84" s="362">
        <v>1</v>
      </c>
      <c r="F84" s="72"/>
      <c r="G84" s="314"/>
      <c r="H84" s="362"/>
      <c r="I84" s="362"/>
      <c r="J84" s="506">
        <v>1400</v>
      </c>
      <c r="K84" s="512">
        <v>1</v>
      </c>
      <c r="L84" s="118">
        <f t="shared" si="3"/>
        <v>1820</v>
      </c>
      <c r="M84" s="147">
        <v>1800</v>
      </c>
      <c r="N84" s="304">
        <f t="shared" si="2"/>
        <v>-20</v>
      </c>
    </row>
    <row r="85" spans="2:14" ht="30" x14ac:dyDescent="0.25">
      <c r="B85" s="4" t="s">
        <v>10</v>
      </c>
      <c r="C85" s="123" t="s">
        <v>313</v>
      </c>
      <c r="D85" s="151">
        <v>1300</v>
      </c>
      <c r="E85" s="362">
        <v>1</v>
      </c>
      <c r="F85" s="72"/>
      <c r="G85" s="314"/>
      <c r="H85" s="362"/>
      <c r="I85" s="362"/>
      <c r="J85" s="506">
        <v>1300</v>
      </c>
      <c r="K85" s="512">
        <v>1</v>
      </c>
      <c r="L85" s="118">
        <f t="shared" si="3"/>
        <v>1690</v>
      </c>
      <c r="M85" s="147">
        <v>1600</v>
      </c>
      <c r="N85" s="304">
        <f t="shared" si="2"/>
        <v>-90</v>
      </c>
    </row>
    <row r="86" spans="2:14" ht="30" x14ac:dyDescent="0.25">
      <c r="B86" s="4" t="s">
        <v>10</v>
      </c>
      <c r="C86" s="123" t="s">
        <v>313</v>
      </c>
      <c r="D86" s="151">
        <v>1300</v>
      </c>
      <c r="E86" s="362">
        <v>1</v>
      </c>
      <c r="F86" s="72"/>
      <c r="G86" s="314"/>
      <c r="H86" s="362"/>
      <c r="I86" s="362"/>
      <c r="J86" s="506">
        <v>1300</v>
      </c>
      <c r="K86" s="512">
        <v>1</v>
      </c>
      <c r="L86" s="118">
        <f t="shared" si="3"/>
        <v>1690</v>
      </c>
      <c r="M86" s="147">
        <v>1600</v>
      </c>
      <c r="N86" s="304">
        <f t="shared" si="2"/>
        <v>-90</v>
      </c>
    </row>
    <row r="87" spans="2:14" ht="30" x14ac:dyDescent="0.25">
      <c r="B87" s="6" t="s">
        <v>10</v>
      </c>
      <c r="C87" s="167" t="s">
        <v>313</v>
      </c>
      <c r="D87" s="151">
        <v>1100</v>
      </c>
      <c r="E87" s="362">
        <v>1</v>
      </c>
      <c r="F87" s="72"/>
      <c r="G87" s="314"/>
      <c r="H87" s="362"/>
      <c r="I87" s="362"/>
      <c r="J87" s="506">
        <v>1100</v>
      </c>
      <c r="K87" s="512">
        <v>1</v>
      </c>
      <c r="L87" s="118">
        <f t="shared" si="3"/>
        <v>1430</v>
      </c>
      <c r="M87" s="147">
        <v>1400</v>
      </c>
      <c r="N87" s="304">
        <f t="shared" si="2"/>
        <v>-30</v>
      </c>
    </row>
    <row r="88" spans="2:14" ht="30" x14ac:dyDescent="0.25">
      <c r="B88" s="4" t="s">
        <v>11</v>
      </c>
      <c r="C88" s="123" t="s">
        <v>311</v>
      </c>
      <c r="D88" s="151">
        <v>1200</v>
      </c>
      <c r="E88" s="362">
        <v>1</v>
      </c>
      <c r="F88" s="72"/>
      <c r="G88" s="314"/>
      <c r="H88" s="362"/>
      <c r="I88" s="362"/>
      <c r="J88" s="506">
        <v>1200</v>
      </c>
      <c r="K88" s="512">
        <v>1</v>
      </c>
      <c r="L88" s="118">
        <f t="shared" si="3"/>
        <v>1560</v>
      </c>
      <c r="M88" s="147">
        <v>1600</v>
      </c>
      <c r="N88" s="304">
        <f t="shared" si="2"/>
        <v>40</v>
      </c>
    </row>
    <row r="89" spans="2:14" ht="30" x14ac:dyDescent="0.25">
      <c r="B89" s="4" t="s">
        <v>11</v>
      </c>
      <c r="C89" s="123" t="s">
        <v>311</v>
      </c>
      <c r="D89" s="151">
        <v>1200</v>
      </c>
      <c r="E89" s="362">
        <v>1</v>
      </c>
      <c r="F89" s="72"/>
      <c r="G89" s="314"/>
      <c r="H89" s="362"/>
      <c r="I89" s="362"/>
      <c r="J89" s="506">
        <v>1200</v>
      </c>
      <c r="K89" s="512">
        <v>1</v>
      </c>
      <c r="L89" s="118">
        <f t="shared" si="3"/>
        <v>1560</v>
      </c>
      <c r="M89" s="147">
        <v>1600</v>
      </c>
      <c r="N89" s="304">
        <f t="shared" si="2"/>
        <v>40</v>
      </c>
    </row>
    <row r="90" spans="2:14" ht="30" x14ac:dyDescent="0.25">
      <c r="B90" s="4" t="s">
        <v>11</v>
      </c>
      <c r="C90" s="123" t="s">
        <v>311</v>
      </c>
      <c r="D90" s="151">
        <v>1200</v>
      </c>
      <c r="E90" s="362">
        <v>1</v>
      </c>
      <c r="F90" s="72"/>
      <c r="G90" s="314"/>
      <c r="H90" s="362"/>
      <c r="I90" s="362"/>
      <c r="J90" s="506">
        <v>1200</v>
      </c>
      <c r="K90" s="512">
        <v>1</v>
      </c>
      <c r="L90" s="118">
        <f t="shared" si="3"/>
        <v>1560</v>
      </c>
      <c r="M90" s="147">
        <v>1600</v>
      </c>
      <c r="N90" s="304">
        <f t="shared" si="2"/>
        <v>40</v>
      </c>
    </row>
    <row r="91" spans="2:14" ht="30" x14ac:dyDescent="0.25">
      <c r="B91" s="4" t="s">
        <v>11</v>
      </c>
      <c r="C91" s="123" t="s">
        <v>311</v>
      </c>
      <c r="D91" s="151">
        <v>1200</v>
      </c>
      <c r="E91" s="362">
        <v>1</v>
      </c>
      <c r="F91" s="72"/>
      <c r="G91" s="314"/>
      <c r="H91" s="362"/>
      <c r="I91" s="362"/>
      <c r="J91" s="506">
        <v>1200</v>
      </c>
      <c r="K91" s="512">
        <v>1</v>
      </c>
      <c r="L91" s="118">
        <f t="shared" si="3"/>
        <v>1560</v>
      </c>
      <c r="M91" s="147">
        <v>1600</v>
      </c>
      <c r="N91" s="304">
        <f t="shared" si="2"/>
        <v>40</v>
      </c>
    </row>
    <row r="92" spans="2:14" ht="30" x14ac:dyDescent="0.25">
      <c r="B92" s="4" t="s">
        <v>11</v>
      </c>
      <c r="C92" s="123" t="s">
        <v>311</v>
      </c>
      <c r="D92" s="151">
        <v>1200</v>
      </c>
      <c r="E92" s="362">
        <v>1</v>
      </c>
      <c r="F92" s="72"/>
      <c r="G92" s="314"/>
      <c r="H92" s="362"/>
      <c r="I92" s="362"/>
      <c r="J92" s="506">
        <v>1200</v>
      </c>
      <c r="K92" s="512">
        <v>1</v>
      </c>
      <c r="L92" s="118">
        <f t="shared" si="3"/>
        <v>1560</v>
      </c>
      <c r="M92" s="147">
        <v>1600</v>
      </c>
      <c r="N92" s="304">
        <f t="shared" si="2"/>
        <v>40</v>
      </c>
    </row>
    <row r="93" spans="2:14" ht="30" x14ac:dyDescent="0.25">
      <c r="B93" s="4" t="s">
        <v>11</v>
      </c>
      <c r="C93" s="123" t="s">
        <v>311</v>
      </c>
      <c r="D93" s="151">
        <v>1200</v>
      </c>
      <c r="E93" s="362">
        <v>1</v>
      </c>
      <c r="F93" s="72"/>
      <c r="G93" s="314"/>
      <c r="H93" s="362"/>
      <c r="I93" s="362"/>
      <c r="J93" s="506">
        <v>1200</v>
      </c>
      <c r="K93" s="512">
        <v>1</v>
      </c>
      <c r="L93" s="118">
        <f t="shared" si="3"/>
        <v>1560</v>
      </c>
      <c r="M93" s="147">
        <v>1600</v>
      </c>
      <c r="N93" s="304">
        <f t="shared" si="2"/>
        <v>40</v>
      </c>
    </row>
    <row r="94" spans="2:14" ht="30" x14ac:dyDescent="0.25">
      <c r="B94" s="4" t="s">
        <v>11</v>
      </c>
      <c r="C94" s="123" t="s">
        <v>311</v>
      </c>
      <c r="D94" s="151">
        <v>1600</v>
      </c>
      <c r="E94" s="362">
        <v>1</v>
      </c>
      <c r="F94" s="72"/>
      <c r="G94" s="314"/>
      <c r="H94" s="362"/>
      <c r="I94" s="362"/>
      <c r="J94" s="506">
        <v>1600</v>
      </c>
      <c r="K94" s="512">
        <v>1</v>
      </c>
      <c r="L94" s="118">
        <f t="shared" si="3"/>
        <v>2080</v>
      </c>
      <c r="M94" s="147">
        <v>1800</v>
      </c>
      <c r="N94" s="304">
        <f t="shared" si="2"/>
        <v>-280</v>
      </c>
    </row>
    <row r="95" spans="2:14" ht="30" x14ac:dyDescent="0.25">
      <c r="B95" s="6" t="s">
        <v>11</v>
      </c>
      <c r="C95" s="167" t="s">
        <v>311</v>
      </c>
      <c r="D95" s="151">
        <v>950</v>
      </c>
      <c r="E95" s="362">
        <v>1</v>
      </c>
      <c r="F95" s="72"/>
      <c r="G95" s="314"/>
      <c r="H95" s="362"/>
      <c r="I95" s="362"/>
      <c r="J95" s="506">
        <v>950</v>
      </c>
      <c r="K95" s="512">
        <v>1</v>
      </c>
      <c r="L95" s="118">
        <f t="shared" si="3"/>
        <v>1235</v>
      </c>
      <c r="M95" s="147">
        <v>1200</v>
      </c>
      <c r="N95" s="304">
        <f t="shared" si="2"/>
        <v>-35</v>
      </c>
    </row>
    <row r="96" spans="2:14" ht="30" x14ac:dyDescent="0.25">
      <c r="B96" s="4" t="s">
        <v>14</v>
      </c>
      <c r="C96" s="122" t="s">
        <v>312</v>
      </c>
      <c r="D96" s="151">
        <v>1000</v>
      </c>
      <c r="E96" s="362">
        <v>1</v>
      </c>
      <c r="F96" s="72"/>
      <c r="G96" s="314"/>
      <c r="H96" s="362"/>
      <c r="I96" s="362"/>
      <c r="J96" s="506">
        <v>1000</v>
      </c>
      <c r="K96" s="512">
        <v>1</v>
      </c>
      <c r="L96" s="118">
        <f t="shared" si="3"/>
        <v>1300</v>
      </c>
      <c r="M96" s="147">
        <v>1300</v>
      </c>
      <c r="N96" s="304">
        <f t="shared" si="2"/>
        <v>0</v>
      </c>
    </row>
    <row r="97" spans="2:14" ht="30" x14ac:dyDescent="0.25">
      <c r="B97" s="6" t="s">
        <v>14</v>
      </c>
      <c r="C97" s="122" t="s">
        <v>312</v>
      </c>
      <c r="D97" s="151">
        <v>1000</v>
      </c>
      <c r="E97" s="362">
        <v>1</v>
      </c>
      <c r="F97" s="72"/>
      <c r="G97" s="314"/>
      <c r="H97" s="362"/>
      <c r="I97" s="362"/>
      <c r="J97" s="506">
        <v>1000</v>
      </c>
      <c r="K97" s="512">
        <v>1</v>
      </c>
      <c r="L97" s="118">
        <f t="shared" si="3"/>
        <v>1300</v>
      </c>
      <c r="M97" s="147">
        <v>1300</v>
      </c>
      <c r="N97" s="304">
        <f t="shared" si="2"/>
        <v>0</v>
      </c>
    </row>
    <row r="98" spans="2:14" ht="29.25" customHeight="1" x14ac:dyDescent="0.25">
      <c r="B98" s="431" t="s">
        <v>515</v>
      </c>
      <c r="C98" s="431"/>
      <c r="D98" s="242"/>
      <c r="E98" s="242"/>
      <c r="F98" s="72"/>
      <c r="G98" s="314"/>
      <c r="H98" s="362"/>
      <c r="I98" s="362"/>
      <c r="J98" s="509"/>
      <c r="K98" s="509"/>
      <c r="L98" s="118">
        <f t="shared" si="3"/>
        <v>0</v>
      </c>
      <c r="M98" s="147"/>
      <c r="N98" s="304">
        <f t="shared" si="2"/>
        <v>0</v>
      </c>
    </row>
    <row r="99" spans="2:14" ht="30.75" customHeight="1" x14ac:dyDescent="0.25">
      <c r="B99" s="413" t="s">
        <v>45</v>
      </c>
      <c r="C99" s="414"/>
      <c r="D99" s="368"/>
      <c r="E99" s="389"/>
      <c r="F99" s="72"/>
      <c r="G99" s="314"/>
      <c r="H99" s="362"/>
      <c r="I99" s="362"/>
      <c r="J99" s="509"/>
      <c r="K99" s="509"/>
      <c r="L99" s="118">
        <f t="shared" si="3"/>
        <v>0</v>
      </c>
      <c r="M99" s="147"/>
      <c r="N99" s="304">
        <f t="shared" si="2"/>
        <v>0</v>
      </c>
    </row>
    <row r="100" spans="2:14" ht="30" x14ac:dyDescent="0.25">
      <c r="B100" s="4" t="s">
        <v>219</v>
      </c>
      <c r="C100" s="122" t="s">
        <v>308</v>
      </c>
      <c r="D100" s="151">
        <v>2800</v>
      </c>
      <c r="E100" s="167">
        <v>1</v>
      </c>
      <c r="F100" s="72"/>
      <c r="G100" s="314"/>
      <c r="H100" s="362"/>
      <c r="I100" s="362"/>
      <c r="J100" s="506">
        <v>2800</v>
      </c>
      <c r="K100" s="505">
        <v>1</v>
      </c>
      <c r="L100" s="118">
        <f t="shared" si="3"/>
        <v>3640</v>
      </c>
      <c r="M100" s="147">
        <v>3500</v>
      </c>
      <c r="N100" s="304">
        <f t="shared" si="2"/>
        <v>-140</v>
      </c>
    </row>
    <row r="101" spans="2:14" ht="30" x14ac:dyDescent="0.25">
      <c r="B101" s="4" t="s">
        <v>10</v>
      </c>
      <c r="C101" s="123" t="s">
        <v>313</v>
      </c>
      <c r="D101" s="151">
        <v>1400</v>
      </c>
      <c r="E101" s="167">
        <v>1</v>
      </c>
      <c r="F101" s="72"/>
      <c r="G101" s="314"/>
      <c r="H101" s="362"/>
      <c r="I101" s="362"/>
      <c r="J101" s="506">
        <v>1400</v>
      </c>
      <c r="K101" s="505">
        <v>1</v>
      </c>
      <c r="L101" s="118">
        <f t="shared" si="3"/>
        <v>1820</v>
      </c>
      <c r="M101" s="147">
        <v>1800</v>
      </c>
      <c r="N101" s="304">
        <f t="shared" si="2"/>
        <v>-20</v>
      </c>
    </row>
    <row r="102" spans="2:14" ht="30" x14ac:dyDescent="0.25">
      <c r="B102" s="4" t="s">
        <v>10</v>
      </c>
      <c r="C102" s="123" t="s">
        <v>313</v>
      </c>
      <c r="D102" s="151">
        <v>1300</v>
      </c>
      <c r="E102" s="167">
        <v>1</v>
      </c>
      <c r="F102" s="72"/>
      <c r="G102" s="314"/>
      <c r="H102" s="362"/>
      <c r="I102" s="362"/>
      <c r="J102" s="506">
        <v>1300</v>
      </c>
      <c r="K102" s="505">
        <v>1</v>
      </c>
      <c r="L102" s="118">
        <f t="shared" si="3"/>
        <v>1690</v>
      </c>
      <c r="M102" s="147">
        <v>1600</v>
      </c>
      <c r="N102" s="304">
        <f t="shared" si="2"/>
        <v>-90</v>
      </c>
    </row>
    <row r="103" spans="2:14" ht="30" x14ac:dyDescent="0.25">
      <c r="B103" s="4" t="s">
        <v>10</v>
      </c>
      <c r="C103" s="123" t="s">
        <v>313</v>
      </c>
      <c r="D103" s="151">
        <v>1300</v>
      </c>
      <c r="E103" s="167">
        <v>1</v>
      </c>
      <c r="F103" s="72"/>
      <c r="G103" s="314"/>
      <c r="H103" s="362"/>
      <c r="I103" s="362"/>
      <c r="J103" s="506">
        <v>1300</v>
      </c>
      <c r="K103" s="505">
        <v>1</v>
      </c>
      <c r="L103" s="118">
        <f t="shared" si="3"/>
        <v>1690</v>
      </c>
      <c r="M103" s="147">
        <v>1600</v>
      </c>
      <c r="N103" s="304">
        <f t="shared" si="2"/>
        <v>-90</v>
      </c>
    </row>
    <row r="104" spans="2:14" ht="30" x14ac:dyDescent="0.25">
      <c r="B104" s="7" t="s">
        <v>10</v>
      </c>
      <c r="C104" s="123" t="s">
        <v>313</v>
      </c>
      <c r="D104" s="151">
        <v>1300</v>
      </c>
      <c r="E104" s="167">
        <v>1</v>
      </c>
      <c r="F104" s="72"/>
      <c r="G104" s="314"/>
      <c r="H104" s="362"/>
      <c r="I104" s="362"/>
      <c r="J104" s="506">
        <v>1300</v>
      </c>
      <c r="K104" s="505">
        <v>1</v>
      </c>
      <c r="L104" s="118">
        <f t="shared" si="3"/>
        <v>1690</v>
      </c>
      <c r="M104" s="147">
        <v>1600</v>
      </c>
      <c r="N104" s="304">
        <f t="shared" si="2"/>
        <v>-90</v>
      </c>
    </row>
    <row r="105" spans="2:14" ht="30" x14ac:dyDescent="0.25">
      <c r="B105" s="4" t="s">
        <v>11</v>
      </c>
      <c r="C105" s="123" t="s">
        <v>311</v>
      </c>
      <c r="D105" s="151">
        <v>1200</v>
      </c>
      <c r="E105" s="167">
        <v>1</v>
      </c>
      <c r="F105" s="72"/>
      <c r="G105" s="314"/>
      <c r="H105" s="362"/>
      <c r="I105" s="362"/>
      <c r="J105" s="506">
        <v>1200</v>
      </c>
      <c r="K105" s="505">
        <v>1</v>
      </c>
      <c r="L105" s="118">
        <f t="shared" si="3"/>
        <v>1560</v>
      </c>
      <c r="M105" s="147">
        <v>1600</v>
      </c>
      <c r="N105" s="304">
        <f t="shared" si="2"/>
        <v>40</v>
      </c>
    </row>
    <row r="106" spans="2:14" ht="30" x14ac:dyDescent="0.25">
      <c r="B106" s="4" t="s">
        <v>11</v>
      </c>
      <c r="C106" s="123" t="s">
        <v>311</v>
      </c>
      <c r="D106" s="151">
        <v>1200</v>
      </c>
      <c r="E106" s="167">
        <v>1</v>
      </c>
      <c r="F106" s="72"/>
      <c r="G106" s="314"/>
      <c r="H106" s="362"/>
      <c r="I106" s="362"/>
      <c r="J106" s="506">
        <v>1200</v>
      </c>
      <c r="K106" s="505">
        <v>1</v>
      </c>
      <c r="L106" s="118">
        <f t="shared" si="3"/>
        <v>1560</v>
      </c>
      <c r="M106" s="147">
        <v>1600</v>
      </c>
      <c r="N106" s="304">
        <f t="shared" si="2"/>
        <v>40</v>
      </c>
    </row>
    <row r="107" spans="2:14" ht="30" customHeight="1" x14ac:dyDescent="0.25">
      <c r="B107" s="424" t="s">
        <v>515</v>
      </c>
      <c r="C107" s="424"/>
      <c r="D107" s="242"/>
      <c r="E107" s="242"/>
      <c r="F107" s="72"/>
      <c r="G107" s="314"/>
      <c r="H107" s="362"/>
      <c r="I107" s="362"/>
      <c r="J107" s="509"/>
      <c r="K107" s="509"/>
      <c r="L107" s="118">
        <f t="shared" si="3"/>
        <v>0</v>
      </c>
      <c r="M107" s="147"/>
      <c r="N107" s="304">
        <f t="shared" si="2"/>
        <v>0</v>
      </c>
    </row>
    <row r="108" spans="2:14" ht="32.25" customHeight="1" x14ac:dyDescent="0.25">
      <c r="B108" s="436" t="s">
        <v>485</v>
      </c>
      <c r="C108" s="437"/>
      <c r="D108" s="367"/>
      <c r="E108" s="390"/>
      <c r="F108" s="72"/>
      <c r="G108" s="314"/>
      <c r="H108" s="362"/>
      <c r="I108" s="362"/>
      <c r="J108" s="509"/>
      <c r="K108" s="509"/>
      <c r="L108" s="118">
        <f t="shared" si="3"/>
        <v>0</v>
      </c>
      <c r="M108" s="147"/>
      <c r="N108" s="304">
        <f t="shared" si="2"/>
        <v>0</v>
      </c>
    </row>
    <row r="109" spans="2:14" ht="30" x14ac:dyDescent="0.25">
      <c r="B109" s="4" t="s">
        <v>20</v>
      </c>
      <c r="C109" s="122" t="s">
        <v>308</v>
      </c>
      <c r="D109" s="147">
        <v>2800</v>
      </c>
      <c r="E109" s="167">
        <v>1</v>
      </c>
      <c r="F109" s="72"/>
      <c r="G109" s="314"/>
      <c r="H109" s="362"/>
      <c r="I109" s="362"/>
      <c r="J109" s="504">
        <v>2800</v>
      </c>
      <c r="K109" s="505">
        <v>1</v>
      </c>
      <c r="L109" s="118">
        <f t="shared" si="3"/>
        <v>3640</v>
      </c>
      <c r="M109" s="147">
        <v>3500</v>
      </c>
      <c r="N109" s="304">
        <f t="shared" si="2"/>
        <v>-140</v>
      </c>
    </row>
    <row r="110" spans="2:14" ht="30" x14ac:dyDescent="0.25">
      <c r="B110" s="4" t="s">
        <v>10</v>
      </c>
      <c r="C110" s="122" t="s">
        <v>310</v>
      </c>
      <c r="D110" s="147">
        <v>1500</v>
      </c>
      <c r="E110" s="167">
        <v>1</v>
      </c>
      <c r="F110" s="72"/>
      <c r="G110" s="314"/>
      <c r="H110" s="362"/>
      <c r="I110" s="362"/>
      <c r="J110" s="504">
        <v>1500</v>
      </c>
      <c r="K110" s="505">
        <v>1</v>
      </c>
      <c r="L110" s="118">
        <f t="shared" si="3"/>
        <v>1950</v>
      </c>
      <c r="M110" s="147">
        <v>1900</v>
      </c>
      <c r="N110" s="304">
        <f t="shared" si="2"/>
        <v>-50</v>
      </c>
    </row>
    <row r="111" spans="2:14" ht="30" x14ac:dyDescent="0.25">
      <c r="B111" s="4" t="s">
        <v>10</v>
      </c>
      <c r="C111" s="123" t="s">
        <v>313</v>
      </c>
      <c r="D111" s="147">
        <v>1300</v>
      </c>
      <c r="E111" s="167">
        <v>1</v>
      </c>
      <c r="F111" s="72"/>
      <c r="G111" s="314"/>
      <c r="H111" s="362"/>
      <c r="I111" s="362"/>
      <c r="J111" s="504">
        <v>1300</v>
      </c>
      <c r="K111" s="505">
        <v>1</v>
      </c>
      <c r="L111" s="118">
        <f t="shared" si="3"/>
        <v>1690</v>
      </c>
      <c r="M111" s="147">
        <v>1600</v>
      </c>
      <c r="N111" s="304">
        <f t="shared" si="2"/>
        <v>-90</v>
      </c>
    </row>
    <row r="112" spans="2:14" ht="30" x14ac:dyDescent="0.25">
      <c r="B112" s="4" t="s">
        <v>10</v>
      </c>
      <c r="C112" s="123" t="s">
        <v>313</v>
      </c>
      <c r="D112" s="147">
        <v>1300</v>
      </c>
      <c r="E112" s="167">
        <v>1</v>
      </c>
      <c r="F112" s="72"/>
      <c r="G112" s="314"/>
      <c r="H112" s="362"/>
      <c r="I112" s="362"/>
      <c r="J112" s="504">
        <v>1300</v>
      </c>
      <c r="K112" s="505">
        <v>1</v>
      </c>
      <c r="L112" s="118">
        <f t="shared" si="3"/>
        <v>1690</v>
      </c>
      <c r="M112" s="147">
        <v>1600</v>
      </c>
      <c r="N112" s="304">
        <f t="shared" si="2"/>
        <v>-90</v>
      </c>
    </row>
    <row r="113" spans="2:14" ht="30" x14ac:dyDescent="0.25">
      <c r="B113" s="4" t="s">
        <v>10</v>
      </c>
      <c r="C113" s="123" t="s">
        <v>313</v>
      </c>
      <c r="D113" s="147">
        <v>1400</v>
      </c>
      <c r="E113" s="167">
        <v>1</v>
      </c>
      <c r="F113" s="72"/>
      <c r="G113" s="314"/>
      <c r="H113" s="362"/>
      <c r="I113" s="362"/>
      <c r="J113" s="504">
        <v>1400</v>
      </c>
      <c r="K113" s="505">
        <v>1</v>
      </c>
      <c r="L113" s="118">
        <f t="shared" si="3"/>
        <v>1820</v>
      </c>
      <c r="M113" s="147">
        <v>1800</v>
      </c>
      <c r="N113" s="304">
        <f t="shared" si="2"/>
        <v>-20</v>
      </c>
    </row>
    <row r="114" spans="2:14" ht="30" x14ac:dyDescent="0.25">
      <c r="B114" s="6" t="s">
        <v>10</v>
      </c>
      <c r="C114" s="167" t="s">
        <v>313</v>
      </c>
      <c r="D114" s="147">
        <v>1200</v>
      </c>
      <c r="E114" s="167">
        <v>1</v>
      </c>
      <c r="F114" s="72"/>
      <c r="G114" s="314"/>
      <c r="H114" s="362"/>
      <c r="I114" s="362"/>
      <c r="J114" s="504">
        <v>1200</v>
      </c>
      <c r="K114" s="505">
        <v>1</v>
      </c>
      <c r="L114" s="118">
        <f t="shared" si="3"/>
        <v>1560</v>
      </c>
      <c r="M114" s="147">
        <v>1600</v>
      </c>
      <c r="N114" s="304">
        <f t="shared" si="2"/>
        <v>40</v>
      </c>
    </row>
    <row r="115" spans="2:14" ht="30" x14ac:dyDescent="0.25">
      <c r="B115" s="6" t="s">
        <v>10</v>
      </c>
      <c r="C115" s="167" t="s">
        <v>313</v>
      </c>
      <c r="D115" s="147">
        <v>1100</v>
      </c>
      <c r="E115" s="167">
        <v>1</v>
      </c>
      <c r="F115" s="72"/>
      <c r="G115" s="314"/>
      <c r="H115" s="362"/>
      <c r="I115" s="362"/>
      <c r="J115" s="504">
        <v>1100</v>
      </c>
      <c r="K115" s="505">
        <v>1</v>
      </c>
      <c r="L115" s="118">
        <f t="shared" si="3"/>
        <v>1430</v>
      </c>
      <c r="M115" s="147">
        <v>1400</v>
      </c>
      <c r="N115" s="304">
        <f t="shared" si="2"/>
        <v>-30</v>
      </c>
    </row>
    <row r="116" spans="2:14" ht="30" x14ac:dyDescent="0.25">
      <c r="B116" s="4" t="s">
        <v>11</v>
      </c>
      <c r="C116" s="123" t="s">
        <v>311</v>
      </c>
      <c r="D116" s="147">
        <v>1200</v>
      </c>
      <c r="E116" s="167">
        <v>1</v>
      </c>
      <c r="F116" s="72"/>
      <c r="G116" s="314"/>
      <c r="H116" s="362"/>
      <c r="I116" s="362"/>
      <c r="J116" s="504">
        <v>1200</v>
      </c>
      <c r="K116" s="505">
        <v>1</v>
      </c>
      <c r="L116" s="118">
        <f t="shared" si="3"/>
        <v>1560</v>
      </c>
      <c r="M116" s="147">
        <v>1600</v>
      </c>
      <c r="N116" s="304">
        <f t="shared" si="2"/>
        <v>40</v>
      </c>
    </row>
    <row r="117" spans="2:14" ht="25.5" customHeight="1" x14ac:dyDescent="0.25">
      <c r="B117" s="424" t="s">
        <v>515</v>
      </c>
      <c r="C117" s="424"/>
      <c r="D117" s="242"/>
      <c r="E117" s="242"/>
      <c r="F117" s="72"/>
      <c r="G117" s="314"/>
      <c r="H117" s="362"/>
      <c r="I117" s="362"/>
      <c r="J117" s="509"/>
      <c r="K117" s="509"/>
      <c r="L117" s="118">
        <f t="shared" si="3"/>
        <v>0</v>
      </c>
      <c r="M117" s="147"/>
      <c r="N117" s="304">
        <f t="shared" si="2"/>
        <v>0</v>
      </c>
    </row>
    <row r="118" spans="2:14" ht="28.5" customHeight="1" x14ac:dyDescent="0.25">
      <c r="B118" s="436" t="s">
        <v>494</v>
      </c>
      <c r="C118" s="437"/>
      <c r="D118" s="367"/>
      <c r="E118" s="390"/>
      <c r="F118" s="72"/>
      <c r="G118" s="314"/>
      <c r="H118" s="362"/>
      <c r="I118" s="362"/>
      <c r="J118" s="509"/>
      <c r="K118" s="509"/>
      <c r="L118" s="118">
        <f t="shared" si="3"/>
        <v>0</v>
      </c>
      <c r="M118" s="147"/>
      <c r="N118" s="304">
        <f t="shared" si="2"/>
        <v>0</v>
      </c>
    </row>
    <row r="119" spans="2:14" ht="30" x14ac:dyDescent="0.25">
      <c r="B119" s="4" t="s">
        <v>20</v>
      </c>
      <c r="C119" s="122" t="s">
        <v>308</v>
      </c>
      <c r="D119" s="151">
        <v>3500</v>
      </c>
      <c r="E119" s="167">
        <v>1</v>
      </c>
      <c r="F119" s="72"/>
      <c r="G119" s="314"/>
      <c r="H119" s="362"/>
      <c r="I119" s="362"/>
      <c r="J119" s="506">
        <v>3500</v>
      </c>
      <c r="K119" s="505">
        <v>1</v>
      </c>
      <c r="L119" s="118">
        <f t="shared" si="3"/>
        <v>4550</v>
      </c>
      <c r="M119" s="147">
        <v>4000</v>
      </c>
      <c r="N119" s="304">
        <f t="shared" si="2"/>
        <v>-550</v>
      </c>
    </row>
    <row r="120" spans="2:14" ht="30" x14ac:dyDescent="0.25">
      <c r="B120" s="4" t="s">
        <v>10</v>
      </c>
      <c r="C120" s="122" t="s">
        <v>310</v>
      </c>
      <c r="D120" s="152">
        <v>1500</v>
      </c>
      <c r="E120" s="167">
        <v>1</v>
      </c>
      <c r="F120" s="72"/>
      <c r="G120" s="314"/>
      <c r="H120" s="362"/>
      <c r="I120" s="362"/>
      <c r="J120" s="506">
        <v>1500</v>
      </c>
      <c r="K120" s="505">
        <v>1</v>
      </c>
      <c r="L120" s="118">
        <f t="shared" si="3"/>
        <v>1950</v>
      </c>
      <c r="M120" s="147">
        <v>1900</v>
      </c>
      <c r="N120" s="304">
        <f t="shared" si="2"/>
        <v>-50</v>
      </c>
    </row>
    <row r="121" spans="2:14" ht="30" x14ac:dyDescent="0.25">
      <c r="B121" s="4" t="s">
        <v>10</v>
      </c>
      <c r="C121" s="123" t="s">
        <v>313</v>
      </c>
      <c r="D121" s="152">
        <v>1200</v>
      </c>
      <c r="E121" s="167">
        <v>1</v>
      </c>
      <c r="F121" s="72"/>
      <c r="G121" s="314"/>
      <c r="H121" s="362"/>
      <c r="I121" s="362"/>
      <c r="J121" s="506">
        <v>1200</v>
      </c>
      <c r="K121" s="505">
        <v>1</v>
      </c>
      <c r="L121" s="118">
        <f t="shared" si="3"/>
        <v>1560</v>
      </c>
      <c r="M121" s="147">
        <v>1600</v>
      </c>
      <c r="N121" s="304">
        <f t="shared" si="2"/>
        <v>40</v>
      </c>
    </row>
    <row r="122" spans="2:14" ht="30" x14ac:dyDescent="0.25">
      <c r="B122" s="4" t="s">
        <v>10</v>
      </c>
      <c r="C122" s="123" t="s">
        <v>313</v>
      </c>
      <c r="D122" s="152">
        <v>1300</v>
      </c>
      <c r="E122" s="167">
        <v>1</v>
      </c>
      <c r="F122" s="72"/>
      <c r="G122" s="314"/>
      <c r="H122" s="362"/>
      <c r="I122" s="362"/>
      <c r="J122" s="506">
        <v>1300</v>
      </c>
      <c r="K122" s="505">
        <v>1</v>
      </c>
      <c r="L122" s="118">
        <f t="shared" si="3"/>
        <v>1690</v>
      </c>
      <c r="M122" s="147">
        <v>1600</v>
      </c>
      <c r="N122" s="304">
        <f t="shared" si="2"/>
        <v>-90</v>
      </c>
    </row>
    <row r="123" spans="2:14" ht="30" x14ac:dyDescent="0.25">
      <c r="B123" s="4" t="s">
        <v>10</v>
      </c>
      <c r="C123" s="123" t="s">
        <v>313</v>
      </c>
      <c r="D123" s="152">
        <v>1200</v>
      </c>
      <c r="E123" s="167">
        <v>1</v>
      </c>
      <c r="F123" s="72"/>
      <c r="G123" s="314"/>
      <c r="H123" s="362"/>
      <c r="I123" s="362"/>
      <c r="J123" s="506">
        <v>1200</v>
      </c>
      <c r="K123" s="505">
        <v>1</v>
      </c>
      <c r="L123" s="118">
        <f t="shared" si="3"/>
        <v>1560</v>
      </c>
      <c r="M123" s="147">
        <v>1600</v>
      </c>
      <c r="N123" s="304">
        <f t="shared" si="2"/>
        <v>40</v>
      </c>
    </row>
    <row r="124" spans="2:14" ht="30" x14ac:dyDescent="0.25">
      <c r="B124" s="4" t="s">
        <v>10</v>
      </c>
      <c r="C124" s="123" t="s">
        <v>313</v>
      </c>
      <c r="D124" s="152">
        <v>1300</v>
      </c>
      <c r="E124" s="167">
        <v>1</v>
      </c>
      <c r="F124" s="72"/>
      <c r="G124" s="314"/>
      <c r="H124" s="362"/>
      <c r="I124" s="362"/>
      <c r="J124" s="506">
        <v>1300</v>
      </c>
      <c r="K124" s="505">
        <v>1</v>
      </c>
      <c r="L124" s="118">
        <f t="shared" si="3"/>
        <v>1690</v>
      </c>
      <c r="M124" s="147">
        <v>1600</v>
      </c>
      <c r="N124" s="304">
        <f t="shared" si="2"/>
        <v>-90</v>
      </c>
    </row>
    <row r="125" spans="2:14" ht="30" x14ac:dyDescent="0.25">
      <c r="B125" s="4" t="s">
        <v>10</v>
      </c>
      <c r="C125" s="123" t="s">
        <v>313</v>
      </c>
      <c r="D125" s="152">
        <v>1100</v>
      </c>
      <c r="E125" s="167">
        <v>1</v>
      </c>
      <c r="F125" s="72"/>
      <c r="G125" s="314"/>
      <c r="H125" s="362"/>
      <c r="I125" s="362"/>
      <c r="J125" s="506">
        <v>1100</v>
      </c>
      <c r="K125" s="505">
        <v>1</v>
      </c>
      <c r="L125" s="118">
        <f t="shared" si="3"/>
        <v>1430</v>
      </c>
      <c r="M125" s="147">
        <v>1400</v>
      </c>
      <c r="N125" s="304">
        <f t="shared" si="2"/>
        <v>-30</v>
      </c>
    </row>
    <row r="126" spans="2:14" ht="30" x14ac:dyDescent="0.25">
      <c r="B126" s="4" t="s">
        <v>11</v>
      </c>
      <c r="C126" s="123" t="s">
        <v>311</v>
      </c>
      <c r="D126" s="147">
        <v>1300</v>
      </c>
      <c r="E126" s="167">
        <v>1</v>
      </c>
      <c r="F126" s="72"/>
      <c r="G126" s="314"/>
      <c r="H126" s="362"/>
      <c r="I126" s="362"/>
      <c r="J126" s="504">
        <v>1300</v>
      </c>
      <c r="K126" s="505">
        <v>1</v>
      </c>
      <c r="L126" s="118">
        <f t="shared" si="3"/>
        <v>1690</v>
      </c>
      <c r="M126" s="147">
        <v>1600</v>
      </c>
      <c r="N126" s="304">
        <f t="shared" si="2"/>
        <v>-90</v>
      </c>
    </row>
    <row r="127" spans="2:14" ht="30" x14ac:dyDescent="0.25">
      <c r="B127" s="4" t="s">
        <v>14</v>
      </c>
      <c r="C127" s="122" t="s">
        <v>312</v>
      </c>
      <c r="D127" s="147">
        <v>1000</v>
      </c>
      <c r="E127" s="167">
        <v>1</v>
      </c>
      <c r="F127" s="72"/>
      <c r="G127" s="314"/>
      <c r="H127" s="362"/>
      <c r="I127" s="362"/>
      <c r="J127" s="504">
        <v>1000</v>
      </c>
      <c r="K127" s="505">
        <v>1</v>
      </c>
      <c r="L127" s="118">
        <f t="shared" si="3"/>
        <v>1300</v>
      </c>
      <c r="M127" s="147">
        <v>1300</v>
      </c>
      <c r="N127" s="304">
        <f t="shared" si="2"/>
        <v>0</v>
      </c>
    </row>
    <row r="128" spans="2:14" ht="30" x14ac:dyDescent="0.25">
      <c r="B128" s="4" t="s">
        <v>14</v>
      </c>
      <c r="C128" s="122" t="s">
        <v>312</v>
      </c>
      <c r="D128" s="147">
        <v>1000</v>
      </c>
      <c r="E128" s="167">
        <v>1</v>
      </c>
      <c r="F128" s="72"/>
      <c r="G128" s="314"/>
      <c r="H128" s="362"/>
      <c r="I128" s="362"/>
      <c r="J128" s="504">
        <v>1000</v>
      </c>
      <c r="K128" s="505">
        <v>1</v>
      </c>
      <c r="L128" s="118">
        <f t="shared" si="3"/>
        <v>1300</v>
      </c>
      <c r="M128" s="147">
        <v>1300</v>
      </c>
      <c r="N128" s="304">
        <f t="shared" si="2"/>
        <v>0</v>
      </c>
    </row>
    <row r="129" spans="2:14 16384:16384" ht="30" x14ac:dyDescent="0.25">
      <c r="B129" s="341" t="s">
        <v>10</v>
      </c>
      <c r="C129" s="342" t="s">
        <v>313</v>
      </c>
      <c r="D129" s="150"/>
      <c r="E129" s="219"/>
      <c r="F129" s="275"/>
      <c r="G129" s="149"/>
      <c r="H129" s="219"/>
      <c r="I129" s="219"/>
      <c r="J129" s="505"/>
      <c r="K129" s="509"/>
      <c r="L129" s="118">
        <f t="shared" si="3"/>
        <v>0</v>
      </c>
      <c r="M129" s="147"/>
      <c r="N129" s="304">
        <f t="shared" si="2"/>
        <v>0</v>
      </c>
    </row>
    <row r="130" spans="2:14 16384:16384" ht="30" x14ac:dyDescent="0.25">
      <c r="B130" s="341" t="s">
        <v>11</v>
      </c>
      <c r="C130" s="342" t="s">
        <v>311</v>
      </c>
      <c r="D130" s="150"/>
      <c r="E130" s="219"/>
      <c r="F130" s="275"/>
      <c r="G130" s="149"/>
      <c r="H130" s="219"/>
      <c r="I130" s="219"/>
      <c r="J130" s="505"/>
      <c r="K130" s="509"/>
      <c r="L130" s="118">
        <f t="shared" si="3"/>
        <v>0</v>
      </c>
      <c r="M130" s="147"/>
      <c r="N130" s="304">
        <f t="shared" si="2"/>
        <v>0</v>
      </c>
    </row>
    <row r="131" spans="2:14 16384:16384" ht="23.25" customHeight="1" x14ac:dyDescent="0.25">
      <c r="B131" s="424" t="s">
        <v>515</v>
      </c>
      <c r="C131" s="424"/>
      <c r="D131" s="258"/>
      <c r="E131" s="258"/>
      <c r="F131" s="72"/>
      <c r="G131" s="314"/>
      <c r="H131" s="362"/>
      <c r="I131" s="362"/>
      <c r="J131" s="509"/>
      <c r="K131" s="509"/>
      <c r="L131" s="118">
        <f t="shared" si="3"/>
        <v>0</v>
      </c>
      <c r="M131" s="147"/>
      <c r="N131" s="304">
        <f t="shared" si="2"/>
        <v>0</v>
      </c>
    </row>
    <row r="132" spans="2:14 16384:16384" ht="38.25" customHeight="1" x14ac:dyDescent="0.25">
      <c r="B132" s="432" t="s">
        <v>383</v>
      </c>
      <c r="C132" s="432"/>
      <c r="D132" s="271"/>
      <c r="E132" s="317"/>
      <c r="F132" s="306"/>
      <c r="G132" s="362"/>
      <c r="H132" s="362"/>
      <c r="I132" s="362"/>
      <c r="J132" s="509"/>
      <c r="K132" s="509"/>
      <c r="L132" s="118">
        <f t="shared" si="3"/>
        <v>0</v>
      </c>
      <c r="M132" s="147"/>
      <c r="N132" s="304">
        <f t="shared" si="2"/>
        <v>0</v>
      </c>
      <c r="XFD132" s="3">
        <f>SUM(E132:XFC132)</f>
        <v>0</v>
      </c>
    </row>
    <row r="133" spans="2:14 16384:16384" ht="30" x14ac:dyDescent="0.25">
      <c r="B133" s="193" t="s">
        <v>19</v>
      </c>
      <c r="C133" s="194" t="s">
        <v>307</v>
      </c>
      <c r="D133" s="147">
        <v>4400</v>
      </c>
      <c r="E133" s="199">
        <v>1</v>
      </c>
      <c r="F133" s="215"/>
      <c r="G133" s="34"/>
      <c r="H133" s="362"/>
      <c r="I133" s="362"/>
      <c r="J133" s="504">
        <v>4400</v>
      </c>
      <c r="K133" s="505">
        <v>1</v>
      </c>
      <c r="L133" s="118">
        <f t="shared" si="3"/>
        <v>5720</v>
      </c>
      <c r="M133" s="147">
        <v>5600</v>
      </c>
      <c r="N133" s="304">
        <f t="shared" ref="N133:N196" si="4">M133-L133</f>
        <v>-120</v>
      </c>
    </row>
    <row r="134" spans="2:14 16384:16384" ht="30" x14ac:dyDescent="0.25">
      <c r="B134" s="193" t="s">
        <v>30</v>
      </c>
      <c r="C134" s="194" t="s">
        <v>314</v>
      </c>
      <c r="D134" s="148">
        <v>4000</v>
      </c>
      <c r="E134" s="196">
        <v>1</v>
      </c>
      <c r="F134" s="215"/>
      <c r="G134" s="362"/>
      <c r="H134" s="362"/>
      <c r="I134" s="362"/>
      <c r="J134" s="504">
        <v>4000</v>
      </c>
      <c r="K134" s="507">
        <v>1</v>
      </c>
      <c r="L134" s="118">
        <f t="shared" si="3"/>
        <v>5200</v>
      </c>
      <c r="M134" s="147">
        <v>4500</v>
      </c>
      <c r="N134" s="304">
        <f t="shared" si="4"/>
        <v>-700</v>
      </c>
    </row>
    <row r="135" spans="2:14 16384:16384" ht="30" x14ac:dyDescent="0.25">
      <c r="B135" s="193" t="s">
        <v>30</v>
      </c>
      <c r="C135" s="194" t="s">
        <v>314</v>
      </c>
      <c r="D135" s="151">
        <v>3600</v>
      </c>
      <c r="E135" s="362">
        <v>1</v>
      </c>
      <c r="F135" s="151">
        <v>3600</v>
      </c>
      <c r="G135" s="362">
        <v>1</v>
      </c>
      <c r="H135" s="362"/>
      <c r="I135" s="362"/>
      <c r="J135" s="509"/>
      <c r="K135" s="509"/>
      <c r="L135" s="118">
        <f t="shared" si="3"/>
        <v>0</v>
      </c>
      <c r="M135" s="147"/>
      <c r="N135" s="304">
        <f t="shared" si="4"/>
        <v>0</v>
      </c>
    </row>
    <row r="136" spans="2:14 16384:16384" ht="30" x14ac:dyDescent="0.25">
      <c r="B136" s="193" t="s">
        <v>30</v>
      </c>
      <c r="C136" s="194" t="s">
        <v>314</v>
      </c>
      <c r="D136" s="34">
        <v>2800</v>
      </c>
      <c r="E136" s="362">
        <v>1</v>
      </c>
      <c r="F136" s="34">
        <v>2800</v>
      </c>
      <c r="G136" s="362">
        <v>1</v>
      </c>
      <c r="H136" s="362"/>
      <c r="I136" s="362"/>
      <c r="J136" s="509"/>
      <c r="K136" s="509"/>
      <c r="L136" s="118">
        <f t="shared" si="3"/>
        <v>0</v>
      </c>
      <c r="M136" s="147"/>
      <c r="N136" s="304">
        <f t="shared" si="4"/>
        <v>0</v>
      </c>
    </row>
    <row r="137" spans="2:14 16384:16384" ht="60" x14ac:dyDescent="0.25">
      <c r="B137" s="223" t="s">
        <v>627</v>
      </c>
      <c r="C137" s="249" t="s">
        <v>310</v>
      </c>
      <c r="D137" s="220"/>
      <c r="E137" s="340"/>
      <c r="F137" s="192"/>
      <c r="G137" s="362"/>
      <c r="H137" s="220">
        <v>2100</v>
      </c>
      <c r="I137" s="340">
        <v>1</v>
      </c>
      <c r="J137" s="506">
        <v>2100</v>
      </c>
      <c r="K137" s="505">
        <v>1</v>
      </c>
      <c r="L137" s="118">
        <f t="shared" si="3"/>
        <v>2730</v>
      </c>
      <c r="M137" s="147">
        <v>2600</v>
      </c>
      <c r="N137" s="304">
        <f t="shared" si="4"/>
        <v>-130</v>
      </c>
    </row>
    <row r="138" spans="2:14 16384:16384" ht="25.5" customHeight="1" x14ac:dyDescent="0.25">
      <c r="B138" s="448" t="s">
        <v>515</v>
      </c>
      <c r="C138" s="448"/>
      <c r="D138" s="253"/>
      <c r="E138" s="253"/>
      <c r="F138" s="192"/>
      <c r="G138" s="34"/>
      <c r="H138" s="362"/>
      <c r="I138" s="362"/>
      <c r="J138" s="509"/>
      <c r="K138" s="509"/>
      <c r="L138" s="118">
        <f t="shared" si="3"/>
        <v>0</v>
      </c>
      <c r="M138" s="147"/>
      <c r="N138" s="304">
        <f t="shared" si="4"/>
        <v>0</v>
      </c>
    </row>
    <row r="139" spans="2:14 16384:16384" ht="27.75" customHeight="1" x14ac:dyDescent="0.25">
      <c r="B139" s="450" t="s">
        <v>491</v>
      </c>
      <c r="C139" s="451"/>
      <c r="D139" s="369"/>
      <c r="E139" s="392"/>
      <c r="F139" s="199"/>
      <c r="G139" s="362"/>
      <c r="H139" s="362"/>
      <c r="I139" s="362"/>
      <c r="J139" s="509"/>
      <c r="K139" s="509"/>
      <c r="L139" s="118">
        <f t="shared" si="3"/>
        <v>0</v>
      </c>
      <c r="M139" s="147"/>
      <c r="N139" s="304">
        <f t="shared" si="4"/>
        <v>0</v>
      </c>
    </row>
    <row r="140" spans="2:14 16384:16384" ht="30" x14ac:dyDescent="0.25">
      <c r="B140" s="4" t="s">
        <v>20</v>
      </c>
      <c r="C140" s="122" t="s">
        <v>308</v>
      </c>
      <c r="D140" s="147">
        <v>2800</v>
      </c>
      <c r="E140" s="118">
        <v>1</v>
      </c>
      <c r="F140" s="192"/>
      <c r="G140" s="362"/>
      <c r="H140" s="362"/>
      <c r="I140" s="362"/>
      <c r="J140" s="504">
        <v>2800</v>
      </c>
      <c r="K140" s="504">
        <v>1</v>
      </c>
      <c r="L140" s="118">
        <f t="shared" si="3"/>
        <v>3640</v>
      </c>
      <c r="M140" s="147">
        <v>3500</v>
      </c>
      <c r="N140" s="304">
        <f t="shared" si="4"/>
        <v>-140</v>
      </c>
    </row>
    <row r="141" spans="2:14 16384:16384" ht="30" x14ac:dyDescent="0.25">
      <c r="B141" s="6" t="s">
        <v>387</v>
      </c>
      <c r="C141" s="162" t="s">
        <v>310</v>
      </c>
      <c r="D141" s="147">
        <v>2500</v>
      </c>
      <c r="E141" s="118">
        <v>1</v>
      </c>
      <c r="F141" s="362"/>
      <c r="G141" s="362"/>
      <c r="H141" s="362"/>
      <c r="I141" s="362"/>
      <c r="J141" s="504">
        <v>2500</v>
      </c>
      <c r="K141" s="504">
        <v>1</v>
      </c>
      <c r="L141" s="118">
        <f t="shared" si="3"/>
        <v>3250</v>
      </c>
      <c r="M141" s="147">
        <v>2800</v>
      </c>
      <c r="N141" s="304">
        <f t="shared" si="4"/>
        <v>-450</v>
      </c>
    </row>
    <row r="142" spans="2:14 16384:16384" ht="30" x14ac:dyDescent="0.25">
      <c r="B142" s="6" t="s">
        <v>387</v>
      </c>
      <c r="C142" s="162" t="s">
        <v>310</v>
      </c>
      <c r="D142" s="147">
        <v>2500</v>
      </c>
      <c r="E142" s="118">
        <v>1</v>
      </c>
      <c r="F142" s="362"/>
      <c r="G142" s="362"/>
      <c r="H142" s="362"/>
      <c r="I142" s="362"/>
      <c r="J142" s="504">
        <v>2500</v>
      </c>
      <c r="K142" s="504">
        <v>1</v>
      </c>
      <c r="L142" s="118">
        <f t="shared" ref="L142:L205" si="5">J142+J142*30%</f>
        <v>3250</v>
      </c>
      <c r="M142" s="147">
        <v>2800</v>
      </c>
      <c r="N142" s="304">
        <f t="shared" si="4"/>
        <v>-450</v>
      </c>
    </row>
    <row r="143" spans="2:14 16384:16384" ht="30" x14ac:dyDescent="0.25">
      <c r="B143" s="216" t="s">
        <v>502</v>
      </c>
      <c r="C143" s="217" t="s">
        <v>310</v>
      </c>
      <c r="D143" s="220"/>
      <c r="E143" s="292"/>
      <c r="F143" s="318"/>
      <c r="G143" s="362"/>
      <c r="H143" s="220">
        <v>2500</v>
      </c>
      <c r="I143" s="292">
        <v>1</v>
      </c>
      <c r="J143" s="504">
        <v>2500</v>
      </c>
      <c r="K143" s="504">
        <v>1</v>
      </c>
      <c r="L143" s="118">
        <f t="shared" si="5"/>
        <v>3250</v>
      </c>
      <c r="M143" s="147">
        <v>2800</v>
      </c>
      <c r="N143" s="304">
        <f t="shared" si="4"/>
        <v>-450</v>
      </c>
    </row>
    <row r="144" spans="2:14 16384:16384" ht="30" x14ac:dyDescent="0.25">
      <c r="B144" s="216" t="s">
        <v>502</v>
      </c>
      <c r="C144" s="217" t="s">
        <v>310</v>
      </c>
      <c r="D144" s="220"/>
      <c r="E144" s="292"/>
      <c r="F144" s="72"/>
      <c r="G144" s="362"/>
      <c r="H144" s="220">
        <v>2500</v>
      </c>
      <c r="I144" s="292">
        <v>1</v>
      </c>
      <c r="J144" s="504">
        <v>2500</v>
      </c>
      <c r="K144" s="504">
        <v>1</v>
      </c>
      <c r="L144" s="118">
        <f t="shared" si="5"/>
        <v>3250</v>
      </c>
      <c r="M144" s="147">
        <v>2800</v>
      </c>
      <c r="N144" s="304">
        <f t="shared" si="4"/>
        <v>-450</v>
      </c>
    </row>
    <row r="145" spans="2:14" ht="30" x14ac:dyDescent="0.25">
      <c r="B145" s="47" t="s">
        <v>387</v>
      </c>
      <c r="C145" s="162" t="s">
        <v>310</v>
      </c>
      <c r="D145" s="147">
        <v>2100</v>
      </c>
      <c r="E145" s="118">
        <v>1</v>
      </c>
      <c r="F145" s="72"/>
      <c r="G145" s="319"/>
      <c r="H145" s="362"/>
      <c r="I145" s="362"/>
      <c r="J145" s="504">
        <v>2100</v>
      </c>
      <c r="K145" s="504">
        <v>1</v>
      </c>
      <c r="L145" s="118">
        <f t="shared" si="5"/>
        <v>2730</v>
      </c>
      <c r="M145" s="147">
        <v>2600</v>
      </c>
      <c r="N145" s="304">
        <f t="shared" si="4"/>
        <v>-130</v>
      </c>
    </row>
    <row r="146" spans="2:14" ht="30" x14ac:dyDescent="0.25">
      <c r="B146" s="54" t="s">
        <v>11</v>
      </c>
      <c r="C146" s="118" t="s">
        <v>311</v>
      </c>
      <c r="D146" s="352">
        <v>1600</v>
      </c>
      <c r="E146" s="118">
        <v>1</v>
      </c>
      <c r="F146" s="72"/>
      <c r="G146" s="319"/>
      <c r="H146" s="362"/>
      <c r="I146" s="362"/>
      <c r="J146" s="504">
        <v>1600</v>
      </c>
      <c r="K146" s="504">
        <v>1</v>
      </c>
      <c r="L146" s="118">
        <f t="shared" si="5"/>
        <v>2080</v>
      </c>
      <c r="M146" s="147">
        <v>1800</v>
      </c>
      <c r="N146" s="304">
        <f t="shared" si="4"/>
        <v>-280</v>
      </c>
    </row>
    <row r="147" spans="2:14" ht="30" x14ac:dyDescent="0.25">
      <c r="B147" s="344" t="s">
        <v>229</v>
      </c>
      <c r="C147" s="347" t="s">
        <v>313</v>
      </c>
      <c r="D147" s="346">
        <v>1400</v>
      </c>
      <c r="E147" s="342">
        <v>1</v>
      </c>
      <c r="F147" s="312"/>
      <c r="G147" s="362"/>
      <c r="H147" s="290">
        <v>200</v>
      </c>
      <c r="I147" s="362"/>
      <c r="J147" s="504">
        <v>1400</v>
      </c>
      <c r="K147" s="504">
        <v>1</v>
      </c>
      <c r="L147" s="118">
        <f t="shared" si="5"/>
        <v>1820</v>
      </c>
      <c r="M147" s="147">
        <v>1800</v>
      </c>
      <c r="N147" s="304">
        <f t="shared" si="4"/>
        <v>-20</v>
      </c>
    </row>
    <row r="148" spans="2:14" ht="30" x14ac:dyDescent="0.25">
      <c r="B148" s="344" t="s">
        <v>229</v>
      </c>
      <c r="C148" s="347" t="s">
        <v>313</v>
      </c>
      <c r="D148" s="346">
        <v>1600</v>
      </c>
      <c r="E148" s="342">
        <v>1</v>
      </c>
      <c r="F148" s="312"/>
      <c r="G148" s="362"/>
      <c r="H148" s="220"/>
      <c r="I148" s="292"/>
      <c r="J148" s="504">
        <v>1600</v>
      </c>
      <c r="K148" s="504">
        <v>1</v>
      </c>
      <c r="L148" s="118">
        <f t="shared" si="5"/>
        <v>2080</v>
      </c>
      <c r="M148" s="147">
        <v>2000</v>
      </c>
      <c r="N148" s="304">
        <f t="shared" si="4"/>
        <v>-80</v>
      </c>
    </row>
    <row r="149" spans="2:14" ht="30" x14ac:dyDescent="0.25">
      <c r="B149" s="6" t="s">
        <v>387</v>
      </c>
      <c r="C149" s="167" t="s">
        <v>313</v>
      </c>
      <c r="D149" s="293">
        <v>1100</v>
      </c>
      <c r="E149" s="118">
        <v>1</v>
      </c>
      <c r="F149" s="312"/>
      <c r="G149" s="362"/>
      <c r="H149" s="362"/>
      <c r="I149" s="362"/>
      <c r="J149" s="504">
        <v>1100</v>
      </c>
      <c r="K149" s="504">
        <v>1</v>
      </c>
      <c r="L149" s="118">
        <f t="shared" si="5"/>
        <v>1430</v>
      </c>
      <c r="M149" s="147">
        <v>1400</v>
      </c>
      <c r="N149" s="304">
        <f t="shared" si="4"/>
        <v>-30</v>
      </c>
    </row>
    <row r="150" spans="2:14" ht="30" x14ac:dyDescent="0.25">
      <c r="B150" s="6" t="s">
        <v>387</v>
      </c>
      <c r="C150" s="167" t="s">
        <v>313</v>
      </c>
      <c r="D150" s="147">
        <v>1600</v>
      </c>
      <c r="E150" s="118">
        <v>1</v>
      </c>
      <c r="F150" s="312"/>
      <c r="G150" s="362"/>
      <c r="H150" s="362"/>
      <c r="I150" s="362"/>
      <c r="J150" s="504">
        <v>1600</v>
      </c>
      <c r="K150" s="504">
        <v>1</v>
      </c>
      <c r="L150" s="118">
        <f t="shared" si="5"/>
        <v>2080</v>
      </c>
      <c r="M150" s="147">
        <v>2000</v>
      </c>
      <c r="N150" s="304">
        <f t="shared" si="4"/>
        <v>-80</v>
      </c>
    </row>
    <row r="151" spans="2:14" ht="30" x14ac:dyDescent="0.25">
      <c r="B151" s="216" t="s">
        <v>229</v>
      </c>
      <c r="C151" s="219" t="s">
        <v>313</v>
      </c>
      <c r="D151" s="220"/>
      <c r="E151" s="144"/>
      <c r="F151" s="275"/>
      <c r="G151" s="362"/>
      <c r="H151" s="220">
        <v>1600</v>
      </c>
      <c r="I151" s="144">
        <v>1</v>
      </c>
      <c r="J151" s="506">
        <v>1600</v>
      </c>
      <c r="K151" s="505">
        <v>1</v>
      </c>
      <c r="L151" s="118">
        <f t="shared" si="5"/>
        <v>2080</v>
      </c>
      <c r="M151" s="147">
        <v>2000</v>
      </c>
      <c r="N151" s="304">
        <f t="shared" si="4"/>
        <v>-80</v>
      </c>
    </row>
    <row r="152" spans="2:14" ht="30" x14ac:dyDescent="0.25">
      <c r="B152" s="216" t="s">
        <v>229</v>
      </c>
      <c r="C152" s="219" t="s">
        <v>313</v>
      </c>
      <c r="D152" s="220"/>
      <c r="E152" s="144"/>
      <c r="F152" s="312"/>
      <c r="G152" s="362"/>
      <c r="H152" s="220">
        <v>1600</v>
      </c>
      <c r="I152" s="144">
        <v>1</v>
      </c>
      <c r="J152" s="506">
        <v>1600</v>
      </c>
      <c r="K152" s="505">
        <v>1</v>
      </c>
      <c r="L152" s="118">
        <f t="shared" si="5"/>
        <v>2080</v>
      </c>
      <c r="M152" s="147">
        <v>2000</v>
      </c>
      <c r="N152" s="304">
        <f t="shared" si="4"/>
        <v>-80</v>
      </c>
    </row>
    <row r="153" spans="2:14" ht="30" x14ac:dyDescent="0.25">
      <c r="B153" s="216" t="s">
        <v>229</v>
      </c>
      <c r="C153" s="219" t="s">
        <v>313</v>
      </c>
      <c r="D153" s="220"/>
      <c r="E153" s="144"/>
      <c r="F153" s="312"/>
      <c r="G153" s="362"/>
      <c r="H153" s="220">
        <v>1600</v>
      </c>
      <c r="I153" s="144">
        <v>1</v>
      </c>
      <c r="J153" s="506">
        <v>1600</v>
      </c>
      <c r="K153" s="505">
        <v>1</v>
      </c>
      <c r="L153" s="118">
        <f t="shared" si="5"/>
        <v>2080</v>
      </c>
      <c r="M153" s="147">
        <v>2000</v>
      </c>
      <c r="N153" s="304">
        <f t="shared" si="4"/>
        <v>-80</v>
      </c>
    </row>
    <row r="154" spans="2:14" ht="30" x14ac:dyDescent="0.25">
      <c r="B154" s="193" t="s">
        <v>11</v>
      </c>
      <c r="C154" s="196" t="s">
        <v>311</v>
      </c>
      <c r="D154" s="293">
        <v>1400</v>
      </c>
      <c r="E154" s="118">
        <v>1</v>
      </c>
      <c r="F154" s="312"/>
      <c r="G154" s="362"/>
      <c r="H154" s="290">
        <v>400</v>
      </c>
      <c r="I154" s="362"/>
      <c r="J154" s="514">
        <v>1400</v>
      </c>
      <c r="K154" s="507">
        <v>1</v>
      </c>
      <c r="L154" s="118">
        <f t="shared" si="5"/>
        <v>1820</v>
      </c>
      <c r="M154" s="147">
        <v>1800</v>
      </c>
      <c r="N154" s="304">
        <f t="shared" si="4"/>
        <v>-20</v>
      </c>
    </row>
    <row r="155" spans="2:14" ht="26.25" customHeight="1" x14ac:dyDescent="0.25">
      <c r="B155" s="449" t="s">
        <v>515</v>
      </c>
      <c r="C155" s="449"/>
      <c r="D155" s="232"/>
      <c r="E155" s="232"/>
      <c r="F155" s="312"/>
      <c r="G155" s="362"/>
      <c r="H155" s="362"/>
      <c r="I155" s="362"/>
      <c r="J155" s="509"/>
      <c r="K155" s="509"/>
      <c r="L155" s="118">
        <f t="shared" si="5"/>
        <v>0</v>
      </c>
      <c r="M155" s="147"/>
      <c r="N155" s="304">
        <f t="shared" si="4"/>
        <v>0</v>
      </c>
    </row>
    <row r="156" spans="2:14" ht="25.5" customHeight="1" x14ac:dyDescent="0.25">
      <c r="B156" s="450" t="s">
        <v>32</v>
      </c>
      <c r="C156" s="451"/>
      <c r="D156" s="369"/>
      <c r="E156" s="213"/>
      <c r="F156" s="306"/>
      <c r="G156" s="362"/>
      <c r="H156" s="362"/>
      <c r="I156" s="362"/>
      <c r="J156" s="509"/>
      <c r="K156" s="509"/>
      <c r="L156" s="118">
        <f t="shared" si="5"/>
        <v>0</v>
      </c>
      <c r="M156" s="147"/>
      <c r="N156" s="304">
        <f t="shared" si="4"/>
        <v>0</v>
      </c>
    </row>
    <row r="157" spans="2:14" ht="30" x14ac:dyDescent="0.25">
      <c r="B157" s="4" t="s">
        <v>20</v>
      </c>
      <c r="C157" s="122" t="s">
        <v>308</v>
      </c>
      <c r="D157" s="195">
        <v>2800</v>
      </c>
      <c r="E157" s="167">
        <v>1</v>
      </c>
      <c r="F157" s="320"/>
      <c r="G157" s="362"/>
      <c r="H157" s="290">
        <v>700</v>
      </c>
      <c r="I157" s="362"/>
      <c r="J157" s="506">
        <v>2800</v>
      </c>
      <c r="K157" s="505">
        <v>1</v>
      </c>
      <c r="L157" s="118">
        <f t="shared" si="5"/>
        <v>3640</v>
      </c>
      <c r="M157" s="147">
        <v>3500</v>
      </c>
      <c r="N157" s="304">
        <f t="shared" si="4"/>
        <v>-140</v>
      </c>
    </row>
    <row r="158" spans="2:14" ht="30" x14ac:dyDescent="0.25">
      <c r="B158" s="216" t="s">
        <v>502</v>
      </c>
      <c r="C158" s="217" t="s">
        <v>310</v>
      </c>
      <c r="D158" s="222"/>
      <c r="E158" s="219"/>
      <c r="F158" s="320"/>
      <c r="G158" s="362"/>
      <c r="H158" s="222">
        <v>2800</v>
      </c>
      <c r="I158" s="219">
        <v>1</v>
      </c>
      <c r="J158" s="506">
        <v>2800</v>
      </c>
      <c r="K158" s="506">
        <v>1</v>
      </c>
      <c r="L158" s="118">
        <f t="shared" si="5"/>
        <v>3640</v>
      </c>
      <c r="M158" s="402">
        <v>2800</v>
      </c>
      <c r="N158" s="304">
        <f t="shared" si="4"/>
        <v>-840</v>
      </c>
    </row>
    <row r="159" spans="2:14" s="251" customFormat="1" ht="30" x14ac:dyDescent="0.25">
      <c r="B159" s="223" t="s">
        <v>502</v>
      </c>
      <c r="C159" s="249" t="s">
        <v>310</v>
      </c>
      <c r="D159" s="222"/>
      <c r="E159" s="219"/>
      <c r="F159" s="321"/>
      <c r="G159" s="192"/>
      <c r="H159" s="222">
        <v>2800</v>
      </c>
      <c r="I159" s="219">
        <v>1</v>
      </c>
      <c r="J159" s="506">
        <v>2800</v>
      </c>
      <c r="K159" s="506">
        <v>1</v>
      </c>
      <c r="L159" s="118">
        <f t="shared" si="5"/>
        <v>3640</v>
      </c>
      <c r="M159" s="402">
        <v>2800</v>
      </c>
      <c r="N159" s="304">
        <f t="shared" si="4"/>
        <v>-840</v>
      </c>
    </row>
    <row r="160" spans="2:14" ht="30" x14ac:dyDescent="0.25">
      <c r="B160" s="216" t="s">
        <v>502</v>
      </c>
      <c r="C160" s="217" t="s">
        <v>310</v>
      </c>
      <c r="D160" s="220"/>
      <c r="E160" s="219"/>
      <c r="F160" s="320"/>
      <c r="G160" s="72"/>
      <c r="H160" s="220">
        <v>2800</v>
      </c>
      <c r="I160" s="219">
        <v>1</v>
      </c>
      <c r="J160" s="506">
        <v>2800</v>
      </c>
      <c r="K160" s="506">
        <v>1</v>
      </c>
      <c r="L160" s="118">
        <f t="shared" si="5"/>
        <v>3640</v>
      </c>
      <c r="M160" s="402">
        <v>2800</v>
      </c>
      <c r="N160" s="304">
        <f t="shared" si="4"/>
        <v>-840</v>
      </c>
    </row>
    <row r="161" spans="2:14" ht="30" x14ac:dyDescent="0.25">
      <c r="B161" s="216" t="s">
        <v>502</v>
      </c>
      <c r="C161" s="217" t="s">
        <v>310</v>
      </c>
      <c r="D161" s="220"/>
      <c r="E161" s="219"/>
      <c r="F161" s="320"/>
      <c r="G161" s="362"/>
      <c r="H161" s="220">
        <v>2500</v>
      </c>
      <c r="I161" s="219">
        <v>1</v>
      </c>
      <c r="J161" s="506">
        <v>2500</v>
      </c>
      <c r="K161" s="506">
        <v>1</v>
      </c>
      <c r="L161" s="118">
        <f t="shared" si="5"/>
        <v>3250</v>
      </c>
      <c r="M161" s="201">
        <v>2800</v>
      </c>
      <c r="N161" s="304">
        <f t="shared" si="4"/>
        <v>-450</v>
      </c>
    </row>
    <row r="162" spans="2:14" ht="30" x14ac:dyDescent="0.25">
      <c r="B162" s="216" t="s">
        <v>502</v>
      </c>
      <c r="C162" s="217" t="s">
        <v>310</v>
      </c>
      <c r="D162" s="220"/>
      <c r="E162" s="219"/>
      <c r="F162" s="320"/>
      <c r="G162" s="362"/>
      <c r="H162" s="220">
        <v>2500</v>
      </c>
      <c r="I162" s="219">
        <v>1</v>
      </c>
      <c r="J162" s="506">
        <v>2500</v>
      </c>
      <c r="K162" s="506">
        <v>1</v>
      </c>
      <c r="L162" s="118">
        <f t="shared" si="5"/>
        <v>3250</v>
      </c>
      <c r="M162" s="201">
        <v>2800</v>
      </c>
      <c r="N162" s="304">
        <f t="shared" si="4"/>
        <v>-450</v>
      </c>
    </row>
    <row r="163" spans="2:14" ht="30" x14ac:dyDescent="0.25">
      <c r="B163" s="216" t="s">
        <v>502</v>
      </c>
      <c r="C163" s="217" t="s">
        <v>310</v>
      </c>
      <c r="D163" s="220"/>
      <c r="E163" s="219"/>
      <c r="F163" s="320"/>
      <c r="G163" s="362"/>
      <c r="H163" s="220">
        <v>2500</v>
      </c>
      <c r="I163" s="219">
        <v>1</v>
      </c>
      <c r="J163" s="506">
        <v>2500</v>
      </c>
      <c r="K163" s="506">
        <v>1</v>
      </c>
      <c r="L163" s="118">
        <f t="shared" si="5"/>
        <v>3250</v>
      </c>
      <c r="M163" s="201">
        <v>2800</v>
      </c>
      <c r="N163" s="304">
        <f t="shared" si="4"/>
        <v>-450</v>
      </c>
    </row>
    <row r="164" spans="2:14" ht="30" x14ac:dyDescent="0.25">
      <c r="B164" s="216" t="s">
        <v>229</v>
      </c>
      <c r="C164" s="219" t="s">
        <v>313</v>
      </c>
      <c r="D164" s="220"/>
      <c r="E164" s="219"/>
      <c r="F164" s="320"/>
      <c r="G164" s="362"/>
      <c r="H164" s="220">
        <v>1600</v>
      </c>
      <c r="I164" s="219">
        <v>1</v>
      </c>
      <c r="J164" s="506">
        <v>1600</v>
      </c>
      <c r="K164" s="506">
        <v>1</v>
      </c>
      <c r="L164" s="118">
        <f t="shared" si="5"/>
        <v>2080</v>
      </c>
      <c r="M164" s="147">
        <v>2000</v>
      </c>
      <c r="N164" s="304">
        <f t="shared" si="4"/>
        <v>-80</v>
      </c>
    </row>
    <row r="165" spans="2:14" ht="30" x14ac:dyDescent="0.25">
      <c r="B165" s="216" t="s">
        <v>229</v>
      </c>
      <c r="C165" s="219" t="s">
        <v>313</v>
      </c>
      <c r="D165" s="220"/>
      <c r="E165" s="219"/>
      <c r="F165" s="320"/>
      <c r="G165" s="362"/>
      <c r="H165" s="220">
        <v>1600</v>
      </c>
      <c r="I165" s="219">
        <v>1</v>
      </c>
      <c r="J165" s="506">
        <v>1600</v>
      </c>
      <c r="K165" s="506">
        <v>1</v>
      </c>
      <c r="L165" s="118">
        <f t="shared" si="5"/>
        <v>2080</v>
      </c>
      <c r="M165" s="147">
        <v>2000</v>
      </c>
      <c r="N165" s="304">
        <f t="shared" si="4"/>
        <v>-80</v>
      </c>
    </row>
    <row r="166" spans="2:14" ht="30" x14ac:dyDescent="0.25">
      <c r="B166" s="216" t="s">
        <v>229</v>
      </c>
      <c r="C166" s="219" t="s">
        <v>313</v>
      </c>
      <c r="D166" s="220"/>
      <c r="E166" s="219"/>
      <c r="F166" s="320"/>
      <c r="G166" s="362"/>
      <c r="H166" s="220">
        <v>1600</v>
      </c>
      <c r="I166" s="219">
        <v>1</v>
      </c>
      <c r="J166" s="506">
        <v>1600</v>
      </c>
      <c r="K166" s="506">
        <v>1</v>
      </c>
      <c r="L166" s="118">
        <f t="shared" si="5"/>
        <v>2080</v>
      </c>
      <c r="M166" s="147">
        <v>2000</v>
      </c>
      <c r="N166" s="304">
        <f t="shared" si="4"/>
        <v>-80</v>
      </c>
    </row>
    <row r="167" spans="2:14" ht="30" x14ac:dyDescent="0.25">
      <c r="B167" s="360" t="s">
        <v>11</v>
      </c>
      <c r="C167" s="30" t="s">
        <v>311</v>
      </c>
      <c r="D167" s="382">
        <v>1000</v>
      </c>
      <c r="E167" s="30">
        <v>1</v>
      </c>
      <c r="F167" s="312"/>
      <c r="G167" s="362"/>
      <c r="H167" s="361">
        <v>600</v>
      </c>
      <c r="I167" s="362"/>
      <c r="J167" s="506">
        <v>1000</v>
      </c>
      <c r="K167" s="506">
        <v>1</v>
      </c>
      <c r="L167" s="118">
        <f t="shared" si="5"/>
        <v>1300</v>
      </c>
      <c r="M167" s="147">
        <v>1200</v>
      </c>
      <c r="N167" s="304">
        <f t="shared" si="4"/>
        <v>-100</v>
      </c>
    </row>
    <row r="168" spans="2:14" ht="30" x14ac:dyDescent="0.25">
      <c r="B168" s="344" t="s">
        <v>229</v>
      </c>
      <c r="C168" s="347" t="s">
        <v>313</v>
      </c>
      <c r="D168" s="346"/>
      <c r="E168" s="347"/>
      <c r="F168" s="312"/>
      <c r="G168" s="362"/>
      <c r="H168" s="219"/>
      <c r="I168" s="362"/>
      <c r="J168" s="512"/>
      <c r="K168" s="507"/>
      <c r="L168" s="118">
        <f t="shared" si="5"/>
        <v>0</v>
      </c>
      <c r="M168" s="147"/>
      <c r="N168" s="304">
        <f t="shared" si="4"/>
        <v>0</v>
      </c>
    </row>
    <row r="169" spans="2:14" ht="30" x14ac:dyDescent="0.25">
      <c r="B169" s="344" t="s">
        <v>229</v>
      </c>
      <c r="C169" s="347" t="s">
        <v>313</v>
      </c>
      <c r="D169" s="346"/>
      <c r="E169" s="347"/>
      <c r="F169" s="312"/>
      <c r="G169" s="362"/>
      <c r="H169" s="219"/>
      <c r="I169" s="362"/>
      <c r="J169" s="512"/>
      <c r="K169" s="507"/>
      <c r="L169" s="118">
        <f t="shared" si="5"/>
        <v>0</v>
      </c>
      <c r="M169" s="147"/>
      <c r="N169" s="304">
        <f t="shared" si="4"/>
        <v>0</v>
      </c>
    </row>
    <row r="170" spans="2:14" x14ac:dyDescent="0.25">
      <c r="B170" s="438" t="s">
        <v>515</v>
      </c>
      <c r="C170" s="438"/>
      <c r="D170" s="233"/>
      <c r="E170" s="233"/>
      <c r="F170" s="306"/>
      <c r="G170" s="322"/>
      <c r="H170" s="362"/>
      <c r="I170" s="362"/>
      <c r="J170" s="509"/>
      <c r="K170" s="509"/>
      <c r="L170" s="118">
        <f t="shared" si="5"/>
        <v>0</v>
      </c>
      <c r="M170" s="147"/>
      <c r="N170" s="304">
        <f t="shared" si="4"/>
        <v>0</v>
      </c>
    </row>
    <row r="171" spans="2:14" ht="45.75" customHeight="1" x14ac:dyDescent="0.25">
      <c r="B171" s="441" t="s">
        <v>516</v>
      </c>
      <c r="C171" s="441"/>
      <c r="D171" s="258"/>
      <c r="E171" s="245"/>
      <c r="F171" s="306"/>
      <c r="G171" s="362"/>
      <c r="H171" s="362"/>
      <c r="I171" s="362"/>
      <c r="J171" s="509"/>
      <c r="K171" s="509"/>
      <c r="L171" s="118">
        <f t="shared" si="5"/>
        <v>0</v>
      </c>
      <c r="M171" s="147"/>
      <c r="N171" s="304">
        <f t="shared" si="4"/>
        <v>0</v>
      </c>
    </row>
    <row r="172" spans="2:14" ht="36.75" customHeight="1" x14ac:dyDescent="0.25">
      <c r="B172" s="4" t="s">
        <v>19</v>
      </c>
      <c r="C172" s="122" t="s">
        <v>307</v>
      </c>
      <c r="D172" s="147">
        <v>4400</v>
      </c>
      <c r="E172" s="167">
        <v>1</v>
      </c>
      <c r="F172" s="354"/>
      <c r="G172" s="362"/>
      <c r="H172" s="362"/>
      <c r="I172" s="362"/>
      <c r="J172" s="504">
        <v>4400</v>
      </c>
      <c r="K172" s="505">
        <v>1</v>
      </c>
      <c r="L172" s="118">
        <f t="shared" si="5"/>
        <v>5720</v>
      </c>
      <c r="M172" s="147">
        <v>5600</v>
      </c>
      <c r="N172" s="304">
        <f t="shared" si="4"/>
        <v>-120</v>
      </c>
    </row>
    <row r="173" spans="2:14" ht="24" customHeight="1" x14ac:dyDescent="0.25">
      <c r="B173" s="423" t="s">
        <v>513</v>
      </c>
      <c r="C173" s="423"/>
      <c r="D173" s="201"/>
      <c r="E173" s="147"/>
      <c r="F173" s="363"/>
      <c r="G173" s="103"/>
      <c r="H173" s="362"/>
      <c r="I173" s="362"/>
      <c r="J173" s="509"/>
      <c r="K173" s="509"/>
      <c r="L173" s="118">
        <f t="shared" si="5"/>
        <v>0</v>
      </c>
      <c r="M173" s="147"/>
      <c r="N173" s="304">
        <f t="shared" si="4"/>
        <v>0</v>
      </c>
    </row>
    <row r="174" spans="2:14" ht="42.75" customHeight="1" x14ac:dyDescent="0.25">
      <c r="B174" s="6" t="s">
        <v>30</v>
      </c>
      <c r="C174" s="122" t="s">
        <v>314</v>
      </c>
      <c r="D174" s="169">
        <v>3600</v>
      </c>
      <c r="E174" s="103">
        <v>1</v>
      </c>
      <c r="F174" s="298">
        <v>3600</v>
      </c>
      <c r="G174" s="395">
        <v>1</v>
      </c>
      <c r="H174" s="362"/>
      <c r="I174" s="362"/>
      <c r="J174" s="509"/>
      <c r="K174" s="509"/>
      <c r="L174" s="118">
        <f t="shared" si="5"/>
        <v>0</v>
      </c>
      <c r="M174" s="147"/>
      <c r="N174" s="304">
        <f t="shared" si="4"/>
        <v>0</v>
      </c>
    </row>
    <row r="175" spans="2:14" ht="38.25" customHeight="1" x14ac:dyDescent="0.25">
      <c r="B175" s="6" t="s">
        <v>30</v>
      </c>
      <c r="C175" s="122" t="s">
        <v>314</v>
      </c>
      <c r="D175" s="169">
        <v>3600</v>
      </c>
      <c r="E175" s="103">
        <v>1</v>
      </c>
      <c r="F175" s="298">
        <v>3600</v>
      </c>
      <c r="G175" s="395">
        <v>1</v>
      </c>
      <c r="H175" s="362"/>
      <c r="I175" s="362"/>
      <c r="J175" s="509"/>
      <c r="K175" s="509"/>
      <c r="L175" s="118">
        <f t="shared" si="5"/>
        <v>0</v>
      </c>
      <c r="M175" s="147"/>
      <c r="N175" s="304">
        <f t="shared" si="4"/>
        <v>0</v>
      </c>
    </row>
    <row r="176" spans="2:14" ht="33.75" customHeight="1" x14ac:dyDescent="0.25">
      <c r="B176" s="413" t="s">
        <v>48</v>
      </c>
      <c r="C176" s="414"/>
      <c r="D176" s="368"/>
      <c r="E176" s="362"/>
      <c r="F176" s="306"/>
      <c r="G176" s="362"/>
      <c r="H176" s="362"/>
      <c r="I176" s="362"/>
      <c r="J176" s="509"/>
      <c r="K176" s="509"/>
      <c r="L176" s="118">
        <f t="shared" si="5"/>
        <v>0</v>
      </c>
      <c r="M176" s="147"/>
      <c r="N176" s="304">
        <f t="shared" si="4"/>
        <v>0</v>
      </c>
    </row>
    <row r="177" spans="2:15" ht="30" x14ac:dyDescent="0.25">
      <c r="B177" s="4" t="s">
        <v>20</v>
      </c>
      <c r="C177" s="122" t="s">
        <v>308</v>
      </c>
      <c r="D177" s="151">
        <v>2800</v>
      </c>
      <c r="E177" s="323">
        <v>1</v>
      </c>
      <c r="F177" s="362"/>
      <c r="G177" s="103"/>
      <c r="H177" s="362"/>
      <c r="I177" s="362"/>
      <c r="J177" s="506">
        <v>2800</v>
      </c>
      <c r="K177" s="515">
        <v>1</v>
      </c>
      <c r="L177" s="118">
        <f t="shared" si="5"/>
        <v>3640</v>
      </c>
      <c r="M177" s="147">
        <v>3500</v>
      </c>
      <c r="N177" s="304">
        <f t="shared" si="4"/>
        <v>-140</v>
      </c>
    </row>
    <row r="178" spans="2:15" ht="30" x14ac:dyDescent="0.25">
      <c r="B178" s="47" t="s">
        <v>10</v>
      </c>
      <c r="C178" s="122" t="s">
        <v>310</v>
      </c>
      <c r="D178" s="34">
        <v>2500</v>
      </c>
      <c r="E178" s="323">
        <v>1</v>
      </c>
      <c r="F178" s="67"/>
      <c r="G178" s="103"/>
      <c r="H178" s="362"/>
      <c r="I178" s="362"/>
      <c r="J178" s="516">
        <v>2500</v>
      </c>
      <c r="K178" s="515">
        <v>1</v>
      </c>
      <c r="L178" s="118">
        <f t="shared" si="5"/>
        <v>3250</v>
      </c>
      <c r="M178" s="403">
        <v>2800</v>
      </c>
      <c r="N178" s="304">
        <f t="shared" si="4"/>
        <v>-450</v>
      </c>
    </row>
    <row r="179" spans="2:15" ht="30" x14ac:dyDescent="0.25">
      <c r="B179" s="4" t="s">
        <v>10</v>
      </c>
      <c r="C179" s="122" t="s">
        <v>310</v>
      </c>
      <c r="D179" s="151">
        <v>2100</v>
      </c>
      <c r="E179" s="323">
        <v>1</v>
      </c>
      <c r="F179" s="312"/>
      <c r="G179" s="362"/>
      <c r="H179" s="362"/>
      <c r="I179" s="362"/>
      <c r="J179" s="506">
        <v>2100</v>
      </c>
      <c r="K179" s="515">
        <v>1</v>
      </c>
      <c r="L179" s="118">
        <f t="shared" si="5"/>
        <v>2730</v>
      </c>
      <c r="M179" s="403">
        <v>2800</v>
      </c>
      <c r="N179" s="304">
        <f t="shared" si="4"/>
        <v>70</v>
      </c>
      <c r="O179" s="401" t="s">
        <v>650</v>
      </c>
    </row>
    <row r="180" spans="2:15" ht="30" x14ac:dyDescent="0.25">
      <c r="B180" s="4" t="s">
        <v>10</v>
      </c>
      <c r="C180" s="123" t="s">
        <v>313</v>
      </c>
      <c r="D180" s="151">
        <v>2000</v>
      </c>
      <c r="E180" s="323">
        <v>1</v>
      </c>
      <c r="F180" s="72"/>
      <c r="G180" s="324"/>
      <c r="H180" s="362"/>
      <c r="I180" s="362"/>
      <c r="J180" s="506">
        <v>2000</v>
      </c>
      <c r="K180" s="515">
        <v>1</v>
      </c>
      <c r="L180" s="118">
        <f t="shared" si="5"/>
        <v>2600</v>
      </c>
      <c r="M180" s="403">
        <v>2200</v>
      </c>
      <c r="N180" s="304">
        <f t="shared" si="4"/>
        <v>-400</v>
      </c>
    </row>
    <row r="181" spans="2:15" s="55" customFormat="1" ht="30" x14ac:dyDescent="0.25">
      <c r="B181" s="7" t="s">
        <v>10</v>
      </c>
      <c r="C181" s="123" t="s">
        <v>313</v>
      </c>
      <c r="D181" s="151">
        <v>1600</v>
      </c>
      <c r="E181" s="323">
        <v>1</v>
      </c>
      <c r="F181" s="75"/>
      <c r="G181" s="316"/>
      <c r="H181" s="362"/>
      <c r="I181" s="362"/>
      <c r="J181" s="506">
        <v>1600</v>
      </c>
      <c r="K181" s="515">
        <v>1</v>
      </c>
      <c r="L181" s="118">
        <f t="shared" si="5"/>
        <v>2080</v>
      </c>
      <c r="M181" s="147">
        <v>2000</v>
      </c>
      <c r="N181" s="304">
        <f t="shared" si="4"/>
        <v>-80</v>
      </c>
    </row>
    <row r="182" spans="2:15" s="55" customFormat="1" x14ac:dyDescent="0.25">
      <c r="B182" s="435" t="s">
        <v>513</v>
      </c>
      <c r="C182" s="435"/>
      <c r="D182" s="243"/>
      <c r="E182" s="243"/>
      <c r="F182" s="75"/>
      <c r="G182" s="316"/>
      <c r="H182" s="362"/>
      <c r="I182" s="362"/>
      <c r="J182" s="517"/>
      <c r="K182" s="517"/>
      <c r="L182" s="118">
        <f t="shared" si="5"/>
        <v>0</v>
      </c>
      <c r="M182" s="147"/>
      <c r="N182" s="304">
        <f t="shared" si="4"/>
        <v>0</v>
      </c>
    </row>
    <row r="183" spans="2:15" ht="30" customHeight="1" x14ac:dyDescent="0.25">
      <c r="B183" s="413" t="s">
        <v>49</v>
      </c>
      <c r="C183" s="414"/>
      <c r="D183" s="368"/>
      <c r="E183" s="362"/>
      <c r="F183" s="306"/>
      <c r="G183" s="362"/>
      <c r="H183" s="362"/>
      <c r="I183" s="362"/>
      <c r="J183" s="518"/>
      <c r="K183" s="512"/>
      <c r="L183" s="118">
        <f t="shared" si="5"/>
        <v>0</v>
      </c>
      <c r="M183" s="147"/>
      <c r="N183" s="304">
        <f t="shared" si="4"/>
        <v>0</v>
      </c>
    </row>
    <row r="184" spans="2:15" ht="30" x14ac:dyDescent="0.25">
      <c r="B184" s="4" t="s">
        <v>20</v>
      </c>
      <c r="C184" s="122" t="s">
        <v>308</v>
      </c>
      <c r="D184" s="151">
        <v>2800</v>
      </c>
      <c r="E184" s="362">
        <v>1</v>
      </c>
      <c r="F184" s="312"/>
      <c r="G184" s="362"/>
      <c r="H184" s="362"/>
      <c r="I184" s="362"/>
      <c r="J184" s="506">
        <v>2800</v>
      </c>
      <c r="K184" s="512">
        <v>1</v>
      </c>
      <c r="L184" s="118">
        <f t="shared" si="5"/>
        <v>3640</v>
      </c>
      <c r="M184" s="147">
        <v>3500</v>
      </c>
      <c r="N184" s="304">
        <f t="shared" si="4"/>
        <v>-140</v>
      </c>
    </row>
    <row r="185" spans="2:15" ht="30" x14ac:dyDescent="0.25">
      <c r="B185" s="4" t="s">
        <v>10</v>
      </c>
      <c r="C185" s="123" t="s">
        <v>313</v>
      </c>
      <c r="D185" s="151">
        <v>1600</v>
      </c>
      <c r="E185" s="362">
        <v>1</v>
      </c>
      <c r="F185" s="312"/>
      <c r="G185" s="362"/>
      <c r="H185" s="362"/>
      <c r="I185" s="362"/>
      <c r="J185" s="506">
        <v>1600</v>
      </c>
      <c r="K185" s="512">
        <v>1</v>
      </c>
      <c r="L185" s="118">
        <f t="shared" si="5"/>
        <v>2080</v>
      </c>
      <c r="M185" s="147">
        <v>2000</v>
      </c>
      <c r="N185" s="304">
        <f t="shared" si="4"/>
        <v>-80</v>
      </c>
    </row>
    <row r="186" spans="2:15" ht="30" x14ac:dyDescent="0.25">
      <c r="B186" s="4" t="s">
        <v>10</v>
      </c>
      <c r="C186" s="123" t="s">
        <v>313</v>
      </c>
      <c r="D186" s="151">
        <v>1600</v>
      </c>
      <c r="E186" s="362">
        <v>1</v>
      </c>
      <c r="F186" s="312"/>
      <c r="G186" s="362"/>
      <c r="H186" s="362"/>
      <c r="I186" s="362"/>
      <c r="J186" s="506">
        <v>1600</v>
      </c>
      <c r="K186" s="512">
        <v>1</v>
      </c>
      <c r="L186" s="118">
        <f t="shared" si="5"/>
        <v>2080</v>
      </c>
      <c r="M186" s="147">
        <v>2000</v>
      </c>
      <c r="N186" s="304">
        <f t="shared" si="4"/>
        <v>-80</v>
      </c>
    </row>
    <row r="187" spans="2:15" ht="30" x14ac:dyDescent="0.25">
      <c r="B187" s="4" t="s">
        <v>10</v>
      </c>
      <c r="C187" s="123" t="s">
        <v>313</v>
      </c>
      <c r="D187" s="151">
        <v>1800</v>
      </c>
      <c r="E187" s="362">
        <v>1</v>
      </c>
      <c r="F187" s="67"/>
      <c r="G187" s="103"/>
      <c r="H187" s="362"/>
      <c r="I187" s="362"/>
      <c r="J187" s="506">
        <v>1800</v>
      </c>
      <c r="K187" s="512">
        <v>1</v>
      </c>
      <c r="L187" s="118">
        <f t="shared" si="5"/>
        <v>2340</v>
      </c>
      <c r="M187" s="147">
        <v>2200</v>
      </c>
      <c r="N187" s="304">
        <f t="shared" si="4"/>
        <v>-140</v>
      </c>
    </row>
    <row r="188" spans="2:15" ht="30" x14ac:dyDescent="0.25">
      <c r="B188" s="4" t="s">
        <v>11</v>
      </c>
      <c r="C188" s="123" t="s">
        <v>311</v>
      </c>
      <c r="D188" s="151">
        <v>1000</v>
      </c>
      <c r="E188" s="362">
        <v>1</v>
      </c>
      <c r="F188" s="312"/>
      <c r="G188" s="362"/>
      <c r="H188" s="362"/>
      <c r="I188" s="362"/>
      <c r="J188" s="506">
        <v>1000</v>
      </c>
      <c r="K188" s="512">
        <v>1</v>
      </c>
      <c r="L188" s="118">
        <f t="shared" si="5"/>
        <v>1300</v>
      </c>
      <c r="M188" s="147">
        <v>1300</v>
      </c>
      <c r="N188" s="304">
        <f t="shared" si="4"/>
        <v>0</v>
      </c>
      <c r="O188" s="401" t="s">
        <v>650</v>
      </c>
    </row>
    <row r="189" spans="2:15" ht="30" x14ac:dyDescent="0.25">
      <c r="B189" s="4" t="s">
        <v>11</v>
      </c>
      <c r="C189" s="123" t="s">
        <v>311</v>
      </c>
      <c r="D189" s="151">
        <v>1400</v>
      </c>
      <c r="E189" s="362">
        <v>1</v>
      </c>
      <c r="F189" s="312"/>
      <c r="G189" s="362"/>
      <c r="H189" s="362"/>
      <c r="I189" s="362"/>
      <c r="J189" s="506">
        <v>1400</v>
      </c>
      <c r="K189" s="512">
        <v>1</v>
      </c>
      <c r="L189" s="118">
        <f t="shared" si="5"/>
        <v>1820</v>
      </c>
      <c r="M189" s="147">
        <v>1500</v>
      </c>
      <c r="N189" s="304">
        <f t="shared" si="4"/>
        <v>-320</v>
      </c>
    </row>
    <row r="190" spans="2:15" x14ac:dyDescent="0.25">
      <c r="B190" s="435" t="s">
        <v>513</v>
      </c>
      <c r="C190" s="435"/>
      <c r="D190" s="233"/>
      <c r="E190" s="233"/>
      <c r="F190" s="312"/>
      <c r="G190" s="362"/>
      <c r="H190" s="362"/>
      <c r="I190" s="362"/>
      <c r="J190" s="509"/>
      <c r="K190" s="509"/>
      <c r="L190" s="118">
        <f t="shared" si="5"/>
        <v>0</v>
      </c>
      <c r="M190" s="147"/>
      <c r="N190" s="304">
        <f t="shared" si="4"/>
        <v>0</v>
      </c>
    </row>
    <row r="191" spans="2:15" ht="38.25" customHeight="1" x14ac:dyDescent="0.25">
      <c r="B191" s="432" t="s">
        <v>397</v>
      </c>
      <c r="C191" s="432"/>
      <c r="D191" s="242"/>
      <c r="E191" s="308"/>
      <c r="F191" s="42"/>
      <c r="G191" s="389"/>
      <c r="H191" s="362"/>
      <c r="I191" s="362"/>
      <c r="J191" s="509"/>
      <c r="K191" s="509"/>
      <c r="L191" s="118">
        <f t="shared" si="5"/>
        <v>0</v>
      </c>
      <c r="M191" s="147"/>
      <c r="N191" s="304">
        <f t="shared" si="4"/>
        <v>0</v>
      </c>
    </row>
    <row r="192" spans="2:15" ht="36.75" customHeight="1" x14ac:dyDescent="0.25">
      <c r="B192" s="4" t="s">
        <v>19</v>
      </c>
      <c r="C192" s="122" t="s">
        <v>307</v>
      </c>
      <c r="D192" s="147">
        <v>4400</v>
      </c>
      <c r="E192" s="362">
        <v>1</v>
      </c>
      <c r="F192" s="325"/>
      <c r="G192" s="362"/>
      <c r="H192" s="362"/>
      <c r="I192" s="362"/>
      <c r="J192" s="504">
        <v>4400</v>
      </c>
      <c r="K192" s="512">
        <v>1</v>
      </c>
      <c r="L192" s="118">
        <f t="shared" si="5"/>
        <v>5720</v>
      </c>
      <c r="M192" s="147">
        <v>5600</v>
      </c>
      <c r="N192" s="304">
        <f t="shared" si="4"/>
        <v>-120</v>
      </c>
    </row>
    <row r="193" spans="2:14" x14ac:dyDescent="0.25">
      <c r="B193" s="424" t="s">
        <v>515</v>
      </c>
      <c r="C193" s="424"/>
      <c r="D193" s="233"/>
      <c r="E193" s="362"/>
      <c r="F193" s="325"/>
      <c r="G193" s="362"/>
      <c r="H193" s="362"/>
      <c r="I193" s="362"/>
      <c r="J193" s="509"/>
      <c r="K193" s="509"/>
      <c r="L193" s="118">
        <f t="shared" si="5"/>
        <v>0</v>
      </c>
      <c r="M193" s="147"/>
      <c r="N193" s="304">
        <f t="shared" si="4"/>
        <v>0</v>
      </c>
    </row>
    <row r="194" spans="2:14" ht="39.75" customHeight="1" x14ac:dyDescent="0.25">
      <c r="B194" s="433" t="s">
        <v>636</v>
      </c>
      <c r="C194" s="434"/>
      <c r="D194" s="370"/>
      <c r="E194" s="390"/>
      <c r="F194" s="306"/>
      <c r="G194" s="362"/>
      <c r="H194" s="362"/>
      <c r="I194" s="362"/>
      <c r="J194" s="509"/>
      <c r="K194" s="509"/>
      <c r="L194" s="118">
        <f t="shared" si="5"/>
        <v>0</v>
      </c>
      <c r="M194" s="147"/>
      <c r="N194" s="304">
        <f t="shared" si="4"/>
        <v>0</v>
      </c>
    </row>
    <row r="195" spans="2:14" ht="30" x14ac:dyDescent="0.25">
      <c r="B195" s="4" t="s">
        <v>20</v>
      </c>
      <c r="C195" s="122" t="s">
        <v>308</v>
      </c>
      <c r="D195" s="293">
        <v>2800</v>
      </c>
      <c r="E195" s="326">
        <v>1</v>
      </c>
      <c r="F195" s="327"/>
      <c r="G195" s="362"/>
      <c r="H195" s="362"/>
      <c r="I195" s="362"/>
      <c r="J195" s="504">
        <v>2800</v>
      </c>
      <c r="K195" s="504">
        <v>1</v>
      </c>
      <c r="L195" s="118">
        <f t="shared" si="5"/>
        <v>3640</v>
      </c>
      <c r="M195" s="147">
        <v>3500</v>
      </c>
      <c r="N195" s="304">
        <f t="shared" si="4"/>
        <v>-140</v>
      </c>
    </row>
    <row r="196" spans="2:14" ht="30" x14ac:dyDescent="0.25">
      <c r="B196" s="344" t="s">
        <v>10</v>
      </c>
      <c r="C196" s="347" t="s">
        <v>313</v>
      </c>
      <c r="D196" s="346">
        <v>1600</v>
      </c>
      <c r="E196" s="347">
        <v>1</v>
      </c>
      <c r="F196" s="327"/>
      <c r="G196" s="362"/>
      <c r="H196" s="362"/>
      <c r="I196" s="362"/>
      <c r="J196" s="504">
        <v>1600</v>
      </c>
      <c r="K196" s="504">
        <v>1</v>
      </c>
      <c r="L196" s="118">
        <f t="shared" si="5"/>
        <v>2080</v>
      </c>
      <c r="M196" s="147">
        <v>2000</v>
      </c>
      <c r="N196" s="304">
        <f t="shared" si="4"/>
        <v>-80</v>
      </c>
    </row>
    <row r="197" spans="2:14" ht="30" x14ac:dyDescent="0.25">
      <c r="B197" s="4" t="s">
        <v>11</v>
      </c>
      <c r="C197" s="123" t="s">
        <v>311</v>
      </c>
      <c r="D197" s="293">
        <v>1400</v>
      </c>
      <c r="E197" s="326">
        <v>1</v>
      </c>
      <c r="F197" s="312"/>
      <c r="G197" s="362"/>
      <c r="H197" s="362"/>
      <c r="I197" s="362"/>
      <c r="J197" s="504">
        <v>1400</v>
      </c>
      <c r="K197" s="504">
        <v>1</v>
      </c>
      <c r="L197" s="118">
        <f t="shared" si="5"/>
        <v>1820</v>
      </c>
      <c r="M197" s="147">
        <v>1800</v>
      </c>
      <c r="N197" s="304">
        <f t="shared" ref="N197:N260" si="6">M197-L197</f>
        <v>-20</v>
      </c>
    </row>
    <row r="198" spans="2:14" x14ac:dyDescent="0.25">
      <c r="B198" s="424" t="s">
        <v>515</v>
      </c>
      <c r="C198" s="424"/>
      <c r="D198" s="242"/>
      <c r="E198" s="242"/>
      <c r="F198" s="312"/>
      <c r="G198" s="362"/>
      <c r="H198" s="362"/>
      <c r="I198" s="362"/>
      <c r="J198" s="509"/>
      <c r="K198" s="509"/>
      <c r="L198" s="118">
        <f t="shared" si="5"/>
        <v>0</v>
      </c>
      <c r="M198" s="147"/>
      <c r="N198" s="304">
        <f t="shared" si="6"/>
        <v>0</v>
      </c>
    </row>
    <row r="199" spans="2:14" ht="48.75" customHeight="1" x14ac:dyDescent="0.25">
      <c r="B199" s="433" t="s">
        <v>637</v>
      </c>
      <c r="C199" s="434"/>
      <c r="D199" s="370"/>
      <c r="E199" s="390"/>
      <c r="F199" s="306"/>
      <c r="G199" s="362"/>
      <c r="H199" s="362"/>
      <c r="I199" s="362"/>
      <c r="J199" s="509"/>
      <c r="K199" s="509"/>
      <c r="L199" s="118">
        <f t="shared" si="5"/>
        <v>0</v>
      </c>
      <c r="M199" s="147"/>
      <c r="N199" s="304">
        <f t="shared" si="6"/>
        <v>0</v>
      </c>
    </row>
    <row r="200" spans="2:14" ht="30" x14ac:dyDescent="0.25">
      <c r="B200" s="4" t="s">
        <v>20</v>
      </c>
      <c r="C200" s="122" t="s">
        <v>308</v>
      </c>
      <c r="D200" s="293">
        <v>2800</v>
      </c>
      <c r="E200" s="362">
        <v>1</v>
      </c>
      <c r="F200" s="327"/>
      <c r="G200" s="362"/>
      <c r="H200" s="362"/>
      <c r="I200" s="362"/>
      <c r="J200" s="506">
        <v>2800</v>
      </c>
      <c r="K200" s="505">
        <v>1</v>
      </c>
      <c r="L200" s="118">
        <f t="shared" si="5"/>
        <v>3640</v>
      </c>
      <c r="M200" s="147">
        <v>3500</v>
      </c>
      <c r="N200" s="304">
        <f t="shared" si="6"/>
        <v>-140</v>
      </c>
    </row>
    <row r="201" spans="2:14" ht="30" x14ac:dyDescent="0.25">
      <c r="B201" s="350" t="s">
        <v>10</v>
      </c>
      <c r="C201" s="349" t="s">
        <v>601</v>
      </c>
      <c r="D201" s="351">
        <v>1800</v>
      </c>
      <c r="E201" s="355">
        <v>1</v>
      </c>
      <c r="F201" s="312"/>
      <c r="G201" s="362"/>
      <c r="H201" s="362"/>
      <c r="I201" s="362"/>
      <c r="J201" s="506">
        <v>1800</v>
      </c>
      <c r="K201" s="505">
        <v>1</v>
      </c>
      <c r="L201" s="118">
        <f t="shared" si="5"/>
        <v>2340</v>
      </c>
      <c r="M201" s="147">
        <v>2200</v>
      </c>
      <c r="N201" s="304">
        <f t="shared" si="6"/>
        <v>-140</v>
      </c>
    </row>
    <row r="202" spans="2:14" ht="30" x14ac:dyDescent="0.25">
      <c r="B202" s="4" t="s">
        <v>11</v>
      </c>
      <c r="C202" s="123" t="s">
        <v>311</v>
      </c>
      <c r="D202" s="293">
        <v>1400</v>
      </c>
      <c r="E202" s="326">
        <v>1</v>
      </c>
      <c r="F202" s="312"/>
      <c r="G202" s="362"/>
      <c r="H202" s="362"/>
      <c r="I202" s="362"/>
      <c r="J202" s="506">
        <v>1400</v>
      </c>
      <c r="K202" s="505">
        <v>1</v>
      </c>
      <c r="L202" s="118">
        <f t="shared" si="5"/>
        <v>1820</v>
      </c>
      <c r="M202" s="147">
        <v>1800</v>
      </c>
      <c r="N202" s="304">
        <f t="shared" si="6"/>
        <v>-20</v>
      </c>
    </row>
    <row r="203" spans="2:14" ht="30" x14ac:dyDescent="0.25">
      <c r="B203" s="350" t="s">
        <v>11</v>
      </c>
      <c r="C203" s="349" t="s">
        <v>311</v>
      </c>
      <c r="D203" s="351">
        <v>900</v>
      </c>
      <c r="E203" s="349">
        <v>1</v>
      </c>
      <c r="F203" s="312"/>
      <c r="G203" s="362"/>
      <c r="H203" s="362"/>
      <c r="I203" s="362"/>
      <c r="J203" s="506">
        <v>900</v>
      </c>
      <c r="K203" s="505">
        <v>1</v>
      </c>
      <c r="L203" s="118">
        <f t="shared" si="5"/>
        <v>1170</v>
      </c>
      <c r="M203" s="147">
        <v>1200</v>
      </c>
      <c r="N203" s="304">
        <f t="shared" si="6"/>
        <v>30</v>
      </c>
    </row>
    <row r="204" spans="2:14" x14ac:dyDescent="0.25">
      <c r="B204" s="424" t="s">
        <v>517</v>
      </c>
      <c r="C204" s="424"/>
      <c r="D204" s="242"/>
      <c r="E204" s="242"/>
      <c r="F204" s="312"/>
      <c r="G204" s="362"/>
      <c r="H204" s="362"/>
      <c r="I204" s="362"/>
      <c r="J204" s="509"/>
      <c r="K204" s="509"/>
      <c r="L204" s="118">
        <f t="shared" si="5"/>
        <v>0</v>
      </c>
      <c r="M204" s="147"/>
      <c r="N204" s="304">
        <f t="shared" si="6"/>
        <v>0</v>
      </c>
    </row>
    <row r="205" spans="2:14" ht="59.25" customHeight="1" x14ac:dyDescent="0.25">
      <c r="B205" s="432" t="s">
        <v>492</v>
      </c>
      <c r="C205" s="432"/>
      <c r="D205" s="233"/>
      <c r="E205" s="329"/>
      <c r="F205" s="306" t="s">
        <v>18</v>
      </c>
      <c r="G205" s="330"/>
      <c r="H205" s="362"/>
      <c r="I205" s="362"/>
      <c r="J205" s="509"/>
      <c r="K205" s="509"/>
      <c r="L205" s="118">
        <f t="shared" si="5"/>
        <v>0</v>
      </c>
      <c r="M205" s="147"/>
      <c r="N205" s="304">
        <f t="shared" si="6"/>
        <v>0</v>
      </c>
    </row>
    <row r="206" spans="2:14" ht="34.5" customHeight="1" x14ac:dyDescent="0.25">
      <c r="B206" s="4" t="s">
        <v>19</v>
      </c>
      <c r="C206" s="122" t="s">
        <v>307</v>
      </c>
      <c r="D206" s="151">
        <v>4400</v>
      </c>
      <c r="E206" s="372">
        <v>1</v>
      </c>
      <c r="F206" s="106"/>
      <c r="G206" s="330"/>
      <c r="H206" s="220"/>
      <c r="I206" s="292"/>
      <c r="J206" s="506">
        <v>4400</v>
      </c>
      <c r="K206" s="519">
        <v>1</v>
      </c>
      <c r="L206" s="118">
        <f t="shared" ref="L206:L269" si="7">J206+J206*30%</f>
        <v>5720</v>
      </c>
      <c r="M206" s="147">
        <v>5600</v>
      </c>
      <c r="N206" s="304">
        <f t="shared" si="6"/>
        <v>-120</v>
      </c>
    </row>
    <row r="207" spans="2:14" ht="28.5" customHeight="1" x14ac:dyDescent="0.25">
      <c r="B207" s="424" t="s">
        <v>515</v>
      </c>
      <c r="C207" s="424"/>
      <c r="D207" s="233"/>
      <c r="E207" s="307"/>
      <c r="F207" s="67"/>
      <c r="G207" s="362"/>
      <c r="H207" s="362"/>
      <c r="I207" s="362"/>
      <c r="J207" s="509"/>
      <c r="K207" s="509"/>
      <c r="L207" s="118">
        <f t="shared" si="7"/>
        <v>0</v>
      </c>
      <c r="M207" s="147"/>
      <c r="N207" s="304">
        <f t="shared" si="6"/>
        <v>0</v>
      </c>
    </row>
    <row r="208" spans="2:14" ht="30" x14ac:dyDescent="0.25">
      <c r="B208" s="4" t="s">
        <v>19</v>
      </c>
      <c r="C208" s="122" t="s">
        <v>307</v>
      </c>
      <c r="D208" s="147">
        <v>4400</v>
      </c>
      <c r="E208" s="362">
        <v>1</v>
      </c>
      <c r="F208" s="147">
        <v>4400</v>
      </c>
      <c r="G208" s="362">
        <v>1</v>
      </c>
      <c r="H208" s="362"/>
      <c r="I208" s="362"/>
      <c r="J208" s="509"/>
      <c r="K208" s="509"/>
      <c r="L208" s="118">
        <f t="shared" si="7"/>
        <v>0</v>
      </c>
      <c r="M208" s="147"/>
      <c r="N208" s="304">
        <f t="shared" si="6"/>
        <v>0</v>
      </c>
    </row>
    <row r="209" spans="2:14" ht="30" x14ac:dyDescent="0.25">
      <c r="B209" s="4" t="s">
        <v>19</v>
      </c>
      <c r="C209" s="122" t="s">
        <v>307</v>
      </c>
      <c r="D209" s="147">
        <v>4400</v>
      </c>
      <c r="E209" s="362">
        <v>1</v>
      </c>
      <c r="F209" s="147">
        <v>4400</v>
      </c>
      <c r="G209" s="362">
        <v>1</v>
      </c>
      <c r="H209" s="362"/>
      <c r="I209" s="362"/>
      <c r="J209" s="509"/>
      <c r="K209" s="509"/>
      <c r="L209" s="118">
        <f t="shared" si="7"/>
        <v>0</v>
      </c>
      <c r="M209" s="147"/>
      <c r="N209" s="304">
        <f t="shared" si="6"/>
        <v>0</v>
      </c>
    </row>
    <row r="210" spans="2:14" ht="30" x14ac:dyDescent="0.25">
      <c r="B210" s="4" t="s">
        <v>19</v>
      </c>
      <c r="C210" s="122" t="s">
        <v>307</v>
      </c>
      <c r="D210" s="49">
        <v>3800</v>
      </c>
      <c r="E210" s="362">
        <v>1</v>
      </c>
      <c r="F210" s="49">
        <v>3800</v>
      </c>
      <c r="G210" s="362">
        <v>1</v>
      </c>
      <c r="H210" s="362"/>
      <c r="I210" s="362"/>
      <c r="J210" s="509"/>
      <c r="K210" s="509"/>
      <c r="L210" s="118">
        <f t="shared" si="7"/>
        <v>0</v>
      </c>
      <c r="M210" s="147"/>
      <c r="N210" s="304">
        <f t="shared" si="6"/>
        <v>0</v>
      </c>
    </row>
    <row r="211" spans="2:14" ht="30" x14ac:dyDescent="0.25">
      <c r="B211" s="6" t="s">
        <v>30</v>
      </c>
      <c r="C211" s="162" t="s">
        <v>314</v>
      </c>
      <c r="D211" s="152">
        <v>2500</v>
      </c>
      <c r="E211" s="362">
        <v>1</v>
      </c>
      <c r="F211" s="152">
        <v>2500</v>
      </c>
      <c r="G211" s="362">
        <v>1</v>
      </c>
      <c r="H211" s="362"/>
      <c r="I211" s="362"/>
      <c r="J211" s="509"/>
      <c r="K211" s="509"/>
      <c r="L211" s="118">
        <f t="shared" si="7"/>
        <v>0</v>
      </c>
      <c r="M211" s="147"/>
      <c r="N211" s="304">
        <f t="shared" si="6"/>
        <v>0</v>
      </c>
    </row>
    <row r="212" spans="2:14" ht="30" x14ac:dyDescent="0.25">
      <c r="B212" s="6" t="s">
        <v>30</v>
      </c>
      <c r="C212" s="162" t="s">
        <v>314</v>
      </c>
      <c r="D212" s="49">
        <v>3600</v>
      </c>
      <c r="E212" s="362">
        <v>1</v>
      </c>
      <c r="F212" s="49">
        <v>3600</v>
      </c>
      <c r="G212" s="362">
        <v>1</v>
      </c>
      <c r="H212" s="362"/>
      <c r="I212" s="362"/>
      <c r="J212" s="509"/>
      <c r="K212" s="509"/>
      <c r="L212" s="118">
        <f t="shared" si="7"/>
        <v>0</v>
      </c>
      <c r="M212" s="147"/>
      <c r="N212" s="304">
        <f t="shared" si="6"/>
        <v>0</v>
      </c>
    </row>
    <row r="213" spans="2:14" ht="30.75" customHeight="1" x14ac:dyDescent="0.25">
      <c r="B213" s="433" t="s">
        <v>602</v>
      </c>
      <c r="C213" s="434"/>
      <c r="D213" s="369"/>
      <c r="E213" s="213"/>
      <c r="F213" s="331"/>
      <c r="G213" s="319"/>
      <c r="H213" s="362"/>
      <c r="I213" s="362"/>
      <c r="J213" s="509"/>
      <c r="K213" s="509"/>
      <c r="L213" s="118">
        <f t="shared" si="7"/>
        <v>0</v>
      </c>
      <c r="M213" s="147"/>
      <c r="N213" s="304">
        <f t="shared" si="6"/>
        <v>0</v>
      </c>
    </row>
    <row r="214" spans="2:14" ht="30" x14ac:dyDescent="0.25">
      <c r="B214" s="193" t="s">
        <v>20</v>
      </c>
      <c r="C214" s="194" t="s">
        <v>308</v>
      </c>
      <c r="D214" s="151">
        <v>3100</v>
      </c>
      <c r="E214" s="332">
        <v>1</v>
      </c>
      <c r="F214" s="333"/>
      <c r="G214" s="362"/>
      <c r="H214" s="362"/>
      <c r="I214" s="362"/>
      <c r="J214" s="506">
        <v>2800</v>
      </c>
      <c r="K214" s="512">
        <v>1</v>
      </c>
      <c r="L214" s="118">
        <f t="shared" si="7"/>
        <v>3640</v>
      </c>
      <c r="M214" s="147">
        <v>3500</v>
      </c>
      <c r="N214" s="304">
        <f t="shared" si="6"/>
        <v>-140</v>
      </c>
    </row>
    <row r="215" spans="2:14" ht="30" x14ac:dyDescent="0.25">
      <c r="B215" s="193" t="s">
        <v>20</v>
      </c>
      <c r="C215" s="194" t="s">
        <v>308</v>
      </c>
      <c r="D215" s="195">
        <v>2800</v>
      </c>
      <c r="E215" s="362">
        <v>1</v>
      </c>
      <c r="F215" s="195">
        <v>2800</v>
      </c>
      <c r="G215" s="362">
        <v>1</v>
      </c>
      <c r="H215" s="195"/>
      <c r="I215" s="362"/>
      <c r="J215" s="506"/>
      <c r="K215" s="512"/>
      <c r="L215" s="118">
        <f t="shared" si="7"/>
        <v>0</v>
      </c>
      <c r="M215" s="147"/>
      <c r="N215" s="304">
        <f t="shared" si="6"/>
        <v>0</v>
      </c>
    </row>
    <row r="216" spans="2:14" ht="30" x14ac:dyDescent="0.25">
      <c r="B216" s="4" t="s">
        <v>10</v>
      </c>
      <c r="C216" s="122" t="s">
        <v>310</v>
      </c>
      <c r="D216" s="151">
        <v>1500</v>
      </c>
      <c r="E216" s="332">
        <v>1</v>
      </c>
      <c r="F216" s="306"/>
      <c r="G216" s="362"/>
      <c r="H216" s="362"/>
      <c r="I216" s="362"/>
      <c r="J216" s="506">
        <v>1500</v>
      </c>
      <c r="K216" s="520">
        <v>1</v>
      </c>
      <c r="L216" s="118">
        <f t="shared" si="7"/>
        <v>1950</v>
      </c>
      <c r="M216" s="147">
        <v>1900</v>
      </c>
      <c r="N216" s="304">
        <f t="shared" si="6"/>
        <v>-50</v>
      </c>
    </row>
    <row r="217" spans="2:14" ht="30" x14ac:dyDescent="0.25">
      <c r="B217" s="7" t="s">
        <v>10</v>
      </c>
      <c r="C217" s="123" t="s">
        <v>313</v>
      </c>
      <c r="D217" s="151">
        <v>1400</v>
      </c>
      <c r="E217" s="332">
        <v>1</v>
      </c>
      <c r="F217" s="75"/>
      <c r="G217" s="362"/>
      <c r="H217" s="362"/>
      <c r="I217" s="362"/>
      <c r="J217" s="506">
        <v>1400</v>
      </c>
      <c r="K217" s="520">
        <v>1</v>
      </c>
      <c r="L217" s="118">
        <f t="shared" si="7"/>
        <v>1820</v>
      </c>
      <c r="M217" s="147">
        <v>1800</v>
      </c>
      <c r="N217" s="304">
        <f t="shared" si="6"/>
        <v>-20</v>
      </c>
    </row>
    <row r="218" spans="2:14" ht="30" x14ac:dyDescent="0.25">
      <c r="B218" s="7" t="s">
        <v>10</v>
      </c>
      <c r="C218" s="123" t="s">
        <v>313</v>
      </c>
      <c r="D218" s="151">
        <v>1300</v>
      </c>
      <c r="E218" s="332">
        <v>1</v>
      </c>
      <c r="F218" s="75"/>
      <c r="G218" s="362"/>
      <c r="H218" s="362"/>
      <c r="I218" s="362"/>
      <c r="J218" s="506">
        <v>1300</v>
      </c>
      <c r="K218" s="520">
        <v>1</v>
      </c>
      <c r="L218" s="118">
        <f t="shared" si="7"/>
        <v>1690</v>
      </c>
      <c r="M218" s="147">
        <v>1600</v>
      </c>
      <c r="N218" s="304">
        <f t="shared" si="6"/>
        <v>-90</v>
      </c>
    </row>
    <row r="219" spans="2:14" s="44" customFormat="1" ht="30" x14ac:dyDescent="0.25">
      <c r="B219" s="4" t="s">
        <v>11</v>
      </c>
      <c r="C219" s="123" t="s">
        <v>311</v>
      </c>
      <c r="D219" s="151">
        <v>1200</v>
      </c>
      <c r="E219" s="332">
        <v>1</v>
      </c>
      <c r="F219" s="312"/>
      <c r="G219" s="362"/>
      <c r="H219" s="362"/>
      <c r="I219" s="362"/>
      <c r="J219" s="506">
        <v>1200</v>
      </c>
      <c r="K219" s="520">
        <v>1</v>
      </c>
      <c r="L219" s="118">
        <f t="shared" si="7"/>
        <v>1560</v>
      </c>
      <c r="M219" s="147">
        <v>1600</v>
      </c>
      <c r="N219" s="304">
        <f t="shared" si="6"/>
        <v>40</v>
      </c>
    </row>
    <row r="220" spans="2:14" s="44" customFormat="1" ht="30" x14ac:dyDescent="0.25">
      <c r="B220" s="4" t="s">
        <v>11</v>
      </c>
      <c r="C220" s="123" t="s">
        <v>311</v>
      </c>
      <c r="D220" s="151">
        <v>1200</v>
      </c>
      <c r="E220" s="332">
        <v>1</v>
      </c>
      <c r="F220" s="67"/>
      <c r="G220" s="322"/>
      <c r="H220" s="362"/>
      <c r="I220" s="362"/>
      <c r="J220" s="506">
        <v>1200</v>
      </c>
      <c r="K220" s="520">
        <v>1</v>
      </c>
      <c r="L220" s="118">
        <f t="shared" si="7"/>
        <v>1560</v>
      </c>
      <c r="M220" s="147">
        <v>1600</v>
      </c>
      <c r="N220" s="304">
        <f t="shared" si="6"/>
        <v>40</v>
      </c>
    </row>
    <row r="221" spans="2:14" s="44" customFormat="1" ht="30" x14ac:dyDescent="0.25">
      <c r="B221" s="4" t="s">
        <v>11</v>
      </c>
      <c r="C221" s="123" t="s">
        <v>311</v>
      </c>
      <c r="D221" s="151">
        <v>1400</v>
      </c>
      <c r="E221" s="332">
        <v>1</v>
      </c>
      <c r="F221" s="312"/>
      <c r="G221" s="362"/>
      <c r="H221" s="362"/>
      <c r="I221" s="362"/>
      <c r="J221" s="506">
        <v>1400</v>
      </c>
      <c r="K221" s="520">
        <v>1</v>
      </c>
      <c r="L221" s="118">
        <f t="shared" si="7"/>
        <v>1820</v>
      </c>
      <c r="M221" s="147">
        <v>1800</v>
      </c>
      <c r="N221" s="304">
        <f t="shared" si="6"/>
        <v>-20</v>
      </c>
    </row>
    <row r="222" spans="2:14" s="44" customFormat="1" ht="30" x14ac:dyDescent="0.25">
      <c r="B222" s="4" t="s">
        <v>11</v>
      </c>
      <c r="C222" s="123" t="s">
        <v>311</v>
      </c>
      <c r="D222" s="151">
        <v>1200</v>
      </c>
      <c r="E222" s="332">
        <v>1</v>
      </c>
      <c r="F222" s="312"/>
      <c r="G222" s="316"/>
      <c r="H222" s="362"/>
      <c r="I222" s="362"/>
      <c r="J222" s="506">
        <v>1200</v>
      </c>
      <c r="K222" s="520">
        <v>1</v>
      </c>
      <c r="L222" s="118">
        <f t="shared" si="7"/>
        <v>1560</v>
      </c>
      <c r="M222" s="147">
        <v>1600</v>
      </c>
      <c r="N222" s="304">
        <f t="shared" si="6"/>
        <v>40</v>
      </c>
    </row>
    <row r="223" spans="2:14" s="44" customFormat="1" ht="30" x14ac:dyDescent="0.25">
      <c r="B223" s="4" t="s">
        <v>11</v>
      </c>
      <c r="C223" s="123" t="s">
        <v>311</v>
      </c>
      <c r="D223" s="151">
        <v>1200</v>
      </c>
      <c r="E223" s="332">
        <v>1</v>
      </c>
      <c r="F223" s="312"/>
      <c r="G223" s="316"/>
      <c r="H223" s="362"/>
      <c r="I223" s="362"/>
      <c r="J223" s="506">
        <v>1200</v>
      </c>
      <c r="K223" s="520">
        <v>1</v>
      </c>
      <c r="L223" s="118">
        <f t="shared" si="7"/>
        <v>1560</v>
      </c>
      <c r="M223" s="147">
        <v>1600</v>
      </c>
      <c r="N223" s="304">
        <f t="shared" si="6"/>
        <v>40</v>
      </c>
    </row>
    <row r="224" spans="2:14" s="44" customFormat="1" x14ac:dyDescent="0.25">
      <c r="B224" s="424" t="s">
        <v>515</v>
      </c>
      <c r="C224" s="424"/>
      <c r="D224" s="242"/>
      <c r="E224" s="242"/>
      <c r="F224" s="312"/>
      <c r="G224" s="362"/>
      <c r="H224" s="362"/>
      <c r="I224" s="362"/>
      <c r="J224" s="509"/>
      <c r="K224" s="509"/>
      <c r="L224" s="118">
        <f t="shared" si="7"/>
        <v>0</v>
      </c>
      <c r="M224" s="147"/>
      <c r="N224" s="304">
        <f t="shared" si="6"/>
        <v>0</v>
      </c>
    </row>
    <row r="225" spans="2:14" s="44" customFormat="1" ht="27" customHeight="1" x14ac:dyDescent="0.25">
      <c r="B225" s="413" t="s">
        <v>126</v>
      </c>
      <c r="C225" s="414"/>
      <c r="D225" s="368"/>
      <c r="E225" s="388"/>
      <c r="F225" s="306"/>
      <c r="G225" s="362"/>
      <c r="H225" s="362"/>
      <c r="I225" s="362"/>
      <c r="J225" s="509"/>
      <c r="K225" s="509"/>
      <c r="L225" s="118">
        <f t="shared" si="7"/>
        <v>0</v>
      </c>
      <c r="M225" s="147"/>
      <c r="N225" s="304">
        <f t="shared" si="6"/>
        <v>0</v>
      </c>
    </row>
    <row r="226" spans="2:14" ht="30" x14ac:dyDescent="0.25">
      <c r="B226" s="4" t="s">
        <v>20</v>
      </c>
      <c r="C226" s="122" t="s">
        <v>308</v>
      </c>
      <c r="D226" s="151">
        <v>2500</v>
      </c>
      <c r="E226" s="324">
        <v>1</v>
      </c>
      <c r="F226" s="67"/>
      <c r="G226" s="362"/>
      <c r="H226" s="362"/>
      <c r="I226" s="362"/>
      <c r="J226" s="506">
        <v>2500</v>
      </c>
      <c r="K226" s="515">
        <v>1</v>
      </c>
      <c r="L226" s="118">
        <f t="shared" si="7"/>
        <v>3250</v>
      </c>
      <c r="M226" s="147">
        <v>3100</v>
      </c>
      <c r="N226" s="304">
        <f t="shared" si="6"/>
        <v>-150</v>
      </c>
    </row>
    <row r="227" spans="2:14" ht="30" x14ac:dyDescent="0.25">
      <c r="B227" s="4" t="s">
        <v>10</v>
      </c>
      <c r="C227" s="123" t="s">
        <v>313</v>
      </c>
      <c r="D227" s="151">
        <v>1300</v>
      </c>
      <c r="E227" s="356">
        <v>1</v>
      </c>
      <c r="F227" s="312"/>
      <c r="G227" s="362"/>
      <c r="H227" s="362"/>
      <c r="I227" s="362"/>
      <c r="J227" s="506">
        <v>1300</v>
      </c>
      <c r="K227" s="521">
        <v>1</v>
      </c>
      <c r="L227" s="118">
        <f t="shared" si="7"/>
        <v>1690</v>
      </c>
      <c r="M227" s="147">
        <v>1600</v>
      </c>
      <c r="N227" s="304">
        <f t="shared" si="6"/>
        <v>-90</v>
      </c>
    </row>
    <row r="228" spans="2:14" ht="30" x14ac:dyDescent="0.25">
      <c r="B228" s="4" t="s">
        <v>10</v>
      </c>
      <c r="C228" s="123" t="s">
        <v>313</v>
      </c>
      <c r="D228" s="151">
        <v>1300</v>
      </c>
      <c r="E228" s="123">
        <v>1</v>
      </c>
      <c r="F228" s="106"/>
      <c r="G228" s="314"/>
      <c r="H228" s="362"/>
      <c r="I228" s="362"/>
      <c r="J228" s="506">
        <v>1300</v>
      </c>
      <c r="K228" s="507">
        <v>1</v>
      </c>
      <c r="L228" s="118">
        <f t="shared" si="7"/>
        <v>1690</v>
      </c>
      <c r="M228" s="147">
        <v>1600</v>
      </c>
      <c r="N228" s="304">
        <f t="shared" si="6"/>
        <v>-90</v>
      </c>
    </row>
    <row r="229" spans="2:14" ht="30" x14ac:dyDescent="0.25">
      <c r="B229" s="7" t="s">
        <v>11</v>
      </c>
      <c r="C229" s="123" t="s">
        <v>311</v>
      </c>
      <c r="D229" s="151">
        <v>1200</v>
      </c>
      <c r="E229" s="123">
        <v>1</v>
      </c>
      <c r="F229" s="312"/>
      <c r="G229" s="314"/>
      <c r="H229" s="362"/>
      <c r="I229" s="362"/>
      <c r="J229" s="506">
        <v>1200</v>
      </c>
      <c r="K229" s="507">
        <v>1</v>
      </c>
      <c r="L229" s="118">
        <f t="shared" si="7"/>
        <v>1560</v>
      </c>
      <c r="M229" s="147">
        <v>1600</v>
      </c>
      <c r="N229" s="304">
        <f t="shared" si="6"/>
        <v>40</v>
      </c>
    </row>
    <row r="230" spans="2:14" ht="20.25" customHeight="1" x14ac:dyDescent="0.25">
      <c r="B230" s="435" t="s">
        <v>515</v>
      </c>
      <c r="C230" s="435"/>
      <c r="D230" s="242"/>
      <c r="E230" s="242"/>
      <c r="F230" s="312"/>
      <c r="G230" s="314"/>
      <c r="H230" s="362"/>
      <c r="I230" s="362"/>
      <c r="J230" s="509"/>
      <c r="K230" s="509"/>
      <c r="L230" s="118">
        <f t="shared" si="7"/>
        <v>0</v>
      </c>
      <c r="M230" s="147"/>
      <c r="N230" s="304">
        <f t="shared" si="6"/>
        <v>0</v>
      </c>
    </row>
    <row r="231" spans="2:14" ht="31.5" customHeight="1" x14ac:dyDescent="0.25">
      <c r="B231" s="439" t="s">
        <v>609</v>
      </c>
      <c r="C231" s="440"/>
      <c r="D231" s="373"/>
      <c r="E231" s="390"/>
      <c r="F231" s="306"/>
      <c r="G231" s="103"/>
      <c r="H231" s="362"/>
      <c r="I231" s="362"/>
      <c r="J231" s="509"/>
      <c r="K231" s="509"/>
      <c r="L231" s="118">
        <f t="shared" si="7"/>
        <v>0</v>
      </c>
      <c r="M231" s="147"/>
      <c r="N231" s="304">
        <f t="shared" si="6"/>
        <v>0</v>
      </c>
    </row>
    <row r="232" spans="2:14" ht="30" x14ac:dyDescent="0.25">
      <c r="B232" s="4" t="s">
        <v>20</v>
      </c>
      <c r="C232" s="122" t="s">
        <v>308</v>
      </c>
      <c r="D232" s="151">
        <v>2800</v>
      </c>
      <c r="E232" s="362">
        <v>1</v>
      </c>
      <c r="F232" s="287"/>
      <c r="G232" s="103"/>
      <c r="H232" s="362"/>
      <c r="I232" s="362"/>
      <c r="J232" s="506">
        <v>2800</v>
      </c>
      <c r="K232" s="512">
        <v>1</v>
      </c>
      <c r="L232" s="118">
        <f t="shared" si="7"/>
        <v>3640</v>
      </c>
      <c r="M232" s="147">
        <v>3500</v>
      </c>
      <c r="N232" s="304">
        <f t="shared" si="6"/>
        <v>-140</v>
      </c>
    </row>
    <row r="233" spans="2:14" ht="30" x14ac:dyDescent="0.25">
      <c r="B233" s="4" t="s">
        <v>10</v>
      </c>
      <c r="C233" s="122" t="s">
        <v>310</v>
      </c>
      <c r="D233" s="151">
        <v>1500</v>
      </c>
      <c r="E233" s="362">
        <v>1</v>
      </c>
      <c r="F233" s="287"/>
      <c r="G233" s="103"/>
      <c r="H233" s="362"/>
      <c r="I233" s="362"/>
      <c r="J233" s="506">
        <v>1500</v>
      </c>
      <c r="K233" s="512">
        <v>1</v>
      </c>
      <c r="L233" s="118">
        <f t="shared" si="7"/>
        <v>1950</v>
      </c>
      <c r="M233" s="147">
        <v>1900</v>
      </c>
      <c r="N233" s="304">
        <f t="shared" si="6"/>
        <v>-50</v>
      </c>
    </row>
    <row r="234" spans="2:14" ht="30" x14ac:dyDescent="0.25">
      <c r="B234" s="4" t="s">
        <v>10</v>
      </c>
      <c r="C234" s="123" t="s">
        <v>313</v>
      </c>
      <c r="D234" s="151">
        <v>1400</v>
      </c>
      <c r="E234" s="362">
        <v>1</v>
      </c>
      <c r="F234" s="287"/>
      <c r="G234" s="103"/>
      <c r="H234" s="362"/>
      <c r="I234" s="362"/>
      <c r="J234" s="506">
        <v>1400</v>
      </c>
      <c r="K234" s="512">
        <v>1</v>
      </c>
      <c r="L234" s="118">
        <f t="shared" si="7"/>
        <v>1820</v>
      </c>
      <c r="M234" s="147">
        <v>1800</v>
      </c>
      <c r="N234" s="304">
        <f t="shared" si="6"/>
        <v>-20</v>
      </c>
    </row>
    <row r="235" spans="2:14" ht="30" x14ac:dyDescent="0.25">
      <c r="B235" s="4" t="s">
        <v>10</v>
      </c>
      <c r="C235" s="123" t="s">
        <v>313</v>
      </c>
      <c r="D235" s="152">
        <v>1400</v>
      </c>
      <c r="E235" s="362">
        <v>1</v>
      </c>
      <c r="F235" s="287"/>
      <c r="G235" s="362"/>
      <c r="H235" s="362"/>
      <c r="I235" s="362"/>
      <c r="J235" s="506">
        <v>1400</v>
      </c>
      <c r="K235" s="512">
        <v>1</v>
      </c>
      <c r="L235" s="118">
        <f t="shared" si="7"/>
        <v>1820</v>
      </c>
      <c r="M235" s="147">
        <v>1800</v>
      </c>
      <c r="N235" s="304">
        <f t="shared" si="6"/>
        <v>-20</v>
      </c>
    </row>
    <row r="236" spans="2:14" ht="30" x14ac:dyDescent="0.25">
      <c r="B236" s="4" t="s">
        <v>10</v>
      </c>
      <c r="C236" s="123" t="s">
        <v>313</v>
      </c>
      <c r="D236" s="151">
        <v>1000</v>
      </c>
      <c r="E236" s="362">
        <v>1</v>
      </c>
      <c r="F236" s="287"/>
      <c r="G236" s="362"/>
      <c r="H236" s="362"/>
      <c r="I236" s="362"/>
      <c r="J236" s="506">
        <v>1000</v>
      </c>
      <c r="K236" s="512">
        <v>1</v>
      </c>
      <c r="L236" s="118">
        <f t="shared" si="7"/>
        <v>1300</v>
      </c>
      <c r="M236" s="147">
        <v>1300</v>
      </c>
      <c r="N236" s="304">
        <f t="shared" si="6"/>
        <v>0</v>
      </c>
    </row>
    <row r="237" spans="2:14" ht="30" x14ac:dyDescent="0.25">
      <c r="B237" s="4" t="s">
        <v>11</v>
      </c>
      <c r="C237" s="123" t="s">
        <v>311</v>
      </c>
      <c r="D237" s="151">
        <v>1200</v>
      </c>
      <c r="E237" s="362">
        <v>1</v>
      </c>
      <c r="F237" s="72"/>
      <c r="G237" s="322"/>
      <c r="H237" s="362"/>
      <c r="I237" s="362"/>
      <c r="J237" s="506">
        <v>1200</v>
      </c>
      <c r="K237" s="512">
        <v>1</v>
      </c>
      <c r="L237" s="118">
        <f t="shared" si="7"/>
        <v>1560</v>
      </c>
      <c r="M237" s="147">
        <v>1600</v>
      </c>
      <c r="N237" s="304">
        <f t="shared" si="6"/>
        <v>40</v>
      </c>
    </row>
    <row r="238" spans="2:14" ht="30" x14ac:dyDescent="0.25">
      <c r="B238" s="198" t="s">
        <v>11</v>
      </c>
      <c r="C238" s="199" t="s">
        <v>311</v>
      </c>
      <c r="D238" s="169">
        <v>1200</v>
      </c>
      <c r="E238" s="362">
        <v>1</v>
      </c>
      <c r="F238" s="72"/>
      <c r="G238" s="362"/>
      <c r="H238" s="362"/>
      <c r="I238" s="362"/>
      <c r="J238" s="516">
        <v>1200</v>
      </c>
      <c r="K238" s="512">
        <v>1</v>
      </c>
      <c r="L238" s="118">
        <f t="shared" si="7"/>
        <v>1560</v>
      </c>
      <c r="M238" s="147">
        <v>1600</v>
      </c>
      <c r="N238" s="304">
        <f t="shared" si="6"/>
        <v>40</v>
      </c>
    </row>
    <row r="239" spans="2:14" ht="24.75" customHeight="1" x14ac:dyDescent="0.25">
      <c r="B239" s="435" t="s">
        <v>515</v>
      </c>
      <c r="C239" s="435"/>
      <c r="D239" s="294"/>
      <c r="E239" s="294"/>
      <c r="F239" s="72"/>
      <c r="G239" s="362"/>
      <c r="H239" s="362"/>
      <c r="I239" s="362"/>
      <c r="J239" s="509"/>
      <c r="K239" s="509"/>
      <c r="L239" s="118">
        <f t="shared" si="7"/>
        <v>0</v>
      </c>
      <c r="M239" s="147"/>
      <c r="N239" s="304">
        <f t="shared" si="6"/>
        <v>0</v>
      </c>
    </row>
    <row r="240" spans="2:14" ht="41.25" customHeight="1" x14ac:dyDescent="0.25">
      <c r="B240" s="436" t="s">
        <v>610</v>
      </c>
      <c r="C240" s="437"/>
      <c r="D240" s="367"/>
      <c r="E240" s="389"/>
      <c r="F240" s="306"/>
      <c r="G240" s="362"/>
      <c r="H240" s="362"/>
      <c r="I240" s="362"/>
      <c r="J240" s="509"/>
      <c r="K240" s="509"/>
      <c r="L240" s="118">
        <f t="shared" si="7"/>
        <v>0</v>
      </c>
      <c r="M240" s="147"/>
      <c r="N240" s="304">
        <f t="shared" si="6"/>
        <v>0</v>
      </c>
    </row>
    <row r="241" spans="2:15" ht="30" x14ac:dyDescent="0.25">
      <c r="B241" s="4" t="s">
        <v>20</v>
      </c>
      <c r="C241" s="122" t="s">
        <v>308</v>
      </c>
      <c r="D241" s="151">
        <v>2800</v>
      </c>
      <c r="E241" s="123">
        <v>1</v>
      </c>
      <c r="F241" s="357"/>
      <c r="G241" s="362"/>
      <c r="H241" s="362"/>
      <c r="I241" s="362"/>
      <c r="J241" s="506">
        <v>2800</v>
      </c>
      <c r="K241" s="507">
        <v>1</v>
      </c>
      <c r="L241" s="118">
        <f t="shared" si="7"/>
        <v>3640</v>
      </c>
      <c r="M241" s="147">
        <v>3500</v>
      </c>
      <c r="N241" s="304">
        <f t="shared" si="6"/>
        <v>-140</v>
      </c>
    </row>
    <row r="242" spans="2:15" ht="30" x14ac:dyDescent="0.25">
      <c r="B242" s="4" t="s">
        <v>20</v>
      </c>
      <c r="C242" s="122" t="s">
        <v>308</v>
      </c>
      <c r="D242" s="151">
        <v>2800</v>
      </c>
      <c r="E242" s="123">
        <v>1</v>
      </c>
      <c r="F242" s="151">
        <v>2800</v>
      </c>
      <c r="G242" s="123">
        <v>1</v>
      </c>
      <c r="H242" s="362"/>
      <c r="I242" s="362"/>
      <c r="J242" s="509"/>
      <c r="K242" s="509"/>
      <c r="L242" s="118">
        <f t="shared" si="7"/>
        <v>0</v>
      </c>
      <c r="M242" s="147"/>
      <c r="N242" s="304">
        <f t="shared" si="6"/>
        <v>0</v>
      </c>
    </row>
    <row r="243" spans="2:15" ht="30" x14ac:dyDescent="0.25">
      <c r="B243" s="4" t="s">
        <v>10</v>
      </c>
      <c r="C243" s="122" t="s">
        <v>310</v>
      </c>
      <c r="D243" s="151">
        <v>1500</v>
      </c>
      <c r="E243" s="123">
        <v>1</v>
      </c>
      <c r="F243" s="67"/>
      <c r="G243" s="362"/>
      <c r="H243" s="362"/>
      <c r="I243" s="362"/>
      <c r="J243" s="506">
        <v>1500</v>
      </c>
      <c r="K243" s="507">
        <v>1</v>
      </c>
      <c r="L243" s="118">
        <f t="shared" si="7"/>
        <v>1950</v>
      </c>
      <c r="M243" s="147">
        <v>1900</v>
      </c>
      <c r="N243" s="304">
        <f t="shared" si="6"/>
        <v>-50</v>
      </c>
    </row>
    <row r="244" spans="2:15" ht="30" x14ac:dyDescent="0.25">
      <c r="B244" s="4" t="s">
        <v>10</v>
      </c>
      <c r="C244" s="123" t="s">
        <v>313</v>
      </c>
      <c r="D244" s="151">
        <v>1400</v>
      </c>
      <c r="E244" s="123">
        <v>1</v>
      </c>
      <c r="F244" s="67"/>
      <c r="G244" s="362"/>
      <c r="H244" s="362"/>
      <c r="I244" s="362"/>
      <c r="J244" s="506">
        <v>1400</v>
      </c>
      <c r="K244" s="507">
        <v>1</v>
      </c>
      <c r="L244" s="118">
        <f t="shared" si="7"/>
        <v>1820</v>
      </c>
      <c r="M244" s="147">
        <v>1800</v>
      </c>
      <c r="N244" s="304">
        <f t="shared" si="6"/>
        <v>-20</v>
      </c>
    </row>
    <row r="245" spans="2:15" ht="30" x14ac:dyDescent="0.25">
      <c r="B245" s="4" t="s">
        <v>10</v>
      </c>
      <c r="C245" s="123" t="s">
        <v>313</v>
      </c>
      <c r="D245" s="152">
        <v>1400</v>
      </c>
      <c r="E245" s="123">
        <v>1</v>
      </c>
      <c r="F245" s="312"/>
      <c r="G245" s="362"/>
      <c r="H245" s="362"/>
      <c r="I245" s="362"/>
      <c r="J245" s="506">
        <v>1400</v>
      </c>
      <c r="K245" s="507">
        <v>1</v>
      </c>
      <c r="L245" s="118">
        <f t="shared" si="7"/>
        <v>1820</v>
      </c>
      <c r="M245" s="147">
        <v>1800</v>
      </c>
      <c r="N245" s="304">
        <f t="shared" si="6"/>
        <v>-20</v>
      </c>
    </row>
    <row r="246" spans="2:15" ht="30" x14ac:dyDescent="0.25">
      <c r="B246" s="4" t="s">
        <v>10</v>
      </c>
      <c r="C246" s="123" t="s">
        <v>313</v>
      </c>
      <c r="D246" s="151">
        <v>1000</v>
      </c>
      <c r="E246" s="123">
        <v>1</v>
      </c>
      <c r="F246" s="312"/>
      <c r="G246" s="362"/>
      <c r="H246" s="362"/>
      <c r="I246" s="362"/>
      <c r="J246" s="506">
        <v>1000</v>
      </c>
      <c r="K246" s="507">
        <v>1</v>
      </c>
      <c r="L246" s="118">
        <f t="shared" si="7"/>
        <v>1300</v>
      </c>
      <c r="M246" s="147">
        <v>1300</v>
      </c>
      <c r="N246" s="304">
        <f t="shared" si="6"/>
        <v>0</v>
      </c>
    </row>
    <row r="247" spans="2:15" ht="30" x14ac:dyDescent="0.25">
      <c r="B247" s="4" t="s">
        <v>11</v>
      </c>
      <c r="C247" s="123" t="s">
        <v>311</v>
      </c>
      <c r="D247" s="151">
        <v>1200</v>
      </c>
      <c r="E247" s="123">
        <v>1</v>
      </c>
      <c r="F247" s="312"/>
      <c r="G247" s="362"/>
      <c r="H247" s="362"/>
      <c r="I247" s="362"/>
      <c r="J247" s="506">
        <v>1200</v>
      </c>
      <c r="K247" s="507">
        <v>1</v>
      </c>
      <c r="L247" s="118">
        <f t="shared" si="7"/>
        <v>1560</v>
      </c>
      <c r="M247" s="147">
        <v>1600</v>
      </c>
      <c r="N247" s="304">
        <f t="shared" si="6"/>
        <v>40</v>
      </c>
    </row>
    <row r="248" spans="2:15" ht="30" x14ac:dyDescent="0.25">
      <c r="B248" s="4" t="s">
        <v>14</v>
      </c>
      <c r="C248" s="122" t="s">
        <v>312</v>
      </c>
      <c r="D248" s="151">
        <v>1000</v>
      </c>
      <c r="E248" s="123">
        <v>1</v>
      </c>
      <c r="F248" s="75"/>
      <c r="G248" s="362"/>
      <c r="H248" s="362"/>
      <c r="I248" s="362"/>
      <c r="J248" s="506">
        <v>1000</v>
      </c>
      <c r="K248" s="507">
        <v>1</v>
      </c>
      <c r="L248" s="118">
        <f t="shared" si="7"/>
        <v>1300</v>
      </c>
      <c r="M248" s="147">
        <v>1300</v>
      </c>
      <c r="N248" s="304">
        <f t="shared" si="6"/>
        <v>0</v>
      </c>
    </row>
    <row r="249" spans="2:15" ht="30" x14ac:dyDescent="0.25">
      <c r="B249" s="4" t="s">
        <v>14</v>
      </c>
      <c r="C249" s="122" t="s">
        <v>312</v>
      </c>
      <c r="D249" s="59">
        <v>1000</v>
      </c>
      <c r="E249" s="123">
        <v>1</v>
      </c>
      <c r="F249" s="282"/>
      <c r="G249" s="362"/>
      <c r="H249" s="362"/>
      <c r="I249" s="362"/>
      <c r="J249" s="522">
        <v>1000</v>
      </c>
      <c r="K249" s="507">
        <v>1</v>
      </c>
      <c r="L249" s="118">
        <f t="shared" si="7"/>
        <v>1300</v>
      </c>
      <c r="M249" s="147">
        <v>1300</v>
      </c>
      <c r="N249" s="304">
        <f t="shared" si="6"/>
        <v>0</v>
      </c>
    </row>
    <row r="250" spans="2:15" ht="30" x14ac:dyDescent="0.25">
      <c r="B250" s="4" t="s">
        <v>10</v>
      </c>
      <c r="C250" s="123" t="s">
        <v>313</v>
      </c>
      <c r="D250" s="151">
        <v>1200</v>
      </c>
      <c r="E250" s="123">
        <v>1</v>
      </c>
      <c r="F250" s="362"/>
      <c r="G250" s="362"/>
      <c r="H250" s="362"/>
      <c r="I250" s="362"/>
      <c r="J250" s="506">
        <v>1200</v>
      </c>
      <c r="K250" s="507">
        <v>1</v>
      </c>
      <c r="L250" s="118">
        <f t="shared" si="7"/>
        <v>1560</v>
      </c>
      <c r="M250" s="147">
        <v>1600</v>
      </c>
      <c r="N250" s="304">
        <f t="shared" si="6"/>
        <v>40</v>
      </c>
    </row>
    <row r="251" spans="2:15" ht="30" x14ac:dyDescent="0.25">
      <c r="B251" s="4" t="s">
        <v>10</v>
      </c>
      <c r="C251" s="123" t="s">
        <v>313</v>
      </c>
      <c r="D251" s="151">
        <v>1000</v>
      </c>
      <c r="E251" s="123">
        <v>1</v>
      </c>
      <c r="F251" s="362"/>
      <c r="G251" s="362"/>
      <c r="H251" s="362"/>
      <c r="I251" s="362"/>
      <c r="J251" s="506">
        <v>1000</v>
      </c>
      <c r="K251" s="507">
        <v>1</v>
      </c>
      <c r="L251" s="118">
        <f t="shared" si="7"/>
        <v>1300</v>
      </c>
      <c r="M251" s="147">
        <v>1300</v>
      </c>
      <c r="N251" s="304">
        <f t="shared" si="6"/>
        <v>0</v>
      </c>
    </row>
    <row r="252" spans="2:15" ht="30" x14ac:dyDescent="0.25">
      <c r="B252" s="4" t="s">
        <v>10</v>
      </c>
      <c r="C252" s="123" t="s">
        <v>313</v>
      </c>
      <c r="D252" s="152">
        <v>1200</v>
      </c>
      <c r="E252" s="123">
        <v>1</v>
      </c>
      <c r="F252" s="362"/>
      <c r="G252" s="362"/>
      <c r="H252" s="362"/>
      <c r="I252" s="362"/>
      <c r="J252" s="506">
        <v>1200</v>
      </c>
      <c r="K252" s="507">
        <v>1</v>
      </c>
      <c r="L252" s="118">
        <f t="shared" si="7"/>
        <v>1560</v>
      </c>
      <c r="M252" s="147">
        <v>1600</v>
      </c>
      <c r="N252" s="304">
        <f t="shared" si="6"/>
        <v>40</v>
      </c>
    </row>
    <row r="253" spans="2:15" ht="30" x14ac:dyDescent="0.25">
      <c r="B253" s="4" t="s">
        <v>11</v>
      </c>
      <c r="C253" s="123" t="s">
        <v>311</v>
      </c>
      <c r="D253" s="151">
        <v>1000</v>
      </c>
      <c r="E253" s="123">
        <v>1</v>
      </c>
      <c r="F253" s="362"/>
      <c r="G253" s="362"/>
      <c r="H253" s="362"/>
      <c r="I253" s="362"/>
      <c r="J253" s="506">
        <v>1000</v>
      </c>
      <c r="K253" s="507">
        <v>1</v>
      </c>
      <c r="L253" s="118">
        <f t="shared" si="7"/>
        <v>1300</v>
      </c>
      <c r="M253" s="147">
        <v>1300</v>
      </c>
      <c r="N253" s="304">
        <f t="shared" si="6"/>
        <v>0</v>
      </c>
    </row>
    <row r="254" spans="2:15" ht="34.5" customHeight="1" x14ac:dyDescent="0.25">
      <c r="B254" s="223" t="s">
        <v>14</v>
      </c>
      <c r="C254" s="249" t="s">
        <v>312</v>
      </c>
      <c r="D254" s="321">
        <v>900</v>
      </c>
      <c r="E254" s="219">
        <v>1</v>
      </c>
      <c r="F254" s="362"/>
      <c r="G254" s="362"/>
      <c r="H254" s="362"/>
      <c r="I254" s="362"/>
      <c r="J254" s="516"/>
      <c r="K254" s="507"/>
      <c r="L254" s="118"/>
      <c r="M254" s="147"/>
      <c r="N254" s="304">
        <f t="shared" si="6"/>
        <v>0</v>
      </c>
      <c r="O254" s="3" t="s">
        <v>651</v>
      </c>
    </row>
    <row r="255" spans="2:15" ht="21" customHeight="1" x14ac:dyDescent="0.25">
      <c r="B255" s="424" t="s">
        <v>515</v>
      </c>
      <c r="C255" s="424"/>
      <c r="D255" s="242"/>
      <c r="E255" s="242"/>
      <c r="F255" s="282"/>
      <c r="G255" s="362"/>
      <c r="H255" s="362"/>
      <c r="I255" s="362"/>
      <c r="J255" s="509"/>
      <c r="K255" s="509"/>
      <c r="L255" s="118">
        <f t="shared" si="7"/>
        <v>0</v>
      </c>
      <c r="M255" s="147"/>
      <c r="N255" s="304">
        <f t="shared" si="6"/>
        <v>0</v>
      </c>
    </row>
    <row r="256" spans="2:15" ht="42" customHeight="1" x14ac:dyDescent="0.25">
      <c r="B256" s="417" t="s">
        <v>646</v>
      </c>
      <c r="C256" s="418"/>
      <c r="D256" s="371"/>
      <c r="E256" s="391"/>
      <c r="F256" s="312"/>
      <c r="G256" s="362"/>
      <c r="H256" s="362"/>
      <c r="I256" s="362"/>
      <c r="J256" s="509"/>
      <c r="K256" s="509"/>
      <c r="L256" s="118">
        <f t="shared" si="7"/>
        <v>0</v>
      </c>
      <c r="M256" s="147"/>
      <c r="N256" s="304">
        <f t="shared" si="6"/>
        <v>0</v>
      </c>
    </row>
    <row r="257" spans="2:14" ht="42" customHeight="1" x14ac:dyDescent="0.25">
      <c r="B257" s="12" t="s">
        <v>20</v>
      </c>
      <c r="C257" s="122" t="s">
        <v>308</v>
      </c>
      <c r="D257" s="151">
        <v>2500</v>
      </c>
      <c r="E257" s="130">
        <v>1</v>
      </c>
      <c r="F257" s="312"/>
      <c r="G257" s="362"/>
      <c r="H257" s="362"/>
      <c r="I257" s="362"/>
      <c r="J257" s="506">
        <v>2500</v>
      </c>
      <c r="K257" s="505">
        <v>1</v>
      </c>
      <c r="L257" s="118">
        <f t="shared" si="7"/>
        <v>3250</v>
      </c>
      <c r="M257" s="147">
        <v>3100</v>
      </c>
      <c r="N257" s="304">
        <f t="shared" si="6"/>
        <v>-150</v>
      </c>
    </row>
    <row r="258" spans="2:14" ht="42" customHeight="1" x14ac:dyDescent="0.25">
      <c r="B258" s="12" t="s">
        <v>20</v>
      </c>
      <c r="C258" s="122" t="s">
        <v>308</v>
      </c>
      <c r="D258" s="293">
        <v>1800</v>
      </c>
      <c r="E258" s="326">
        <v>1</v>
      </c>
      <c r="F258" s="293">
        <v>1800</v>
      </c>
      <c r="G258" s="326">
        <v>1</v>
      </c>
      <c r="H258" s="362"/>
      <c r="I258" s="362"/>
      <c r="J258" s="509"/>
      <c r="K258" s="509"/>
      <c r="L258" s="118">
        <f t="shared" si="7"/>
        <v>0</v>
      </c>
      <c r="M258" s="147"/>
      <c r="N258" s="304">
        <f t="shared" si="6"/>
        <v>0</v>
      </c>
    </row>
    <row r="259" spans="2:14" ht="42" customHeight="1" x14ac:dyDescent="0.25">
      <c r="B259" s="12" t="s">
        <v>10</v>
      </c>
      <c r="C259" s="162" t="s">
        <v>310</v>
      </c>
      <c r="D259" s="394">
        <v>1900</v>
      </c>
      <c r="E259" s="118">
        <v>1</v>
      </c>
      <c r="F259" s="328"/>
      <c r="G259" s="362"/>
      <c r="H259" s="362"/>
      <c r="I259" s="362"/>
      <c r="J259" s="523">
        <v>1900</v>
      </c>
      <c r="K259" s="507">
        <v>1</v>
      </c>
      <c r="L259" s="118">
        <f t="shared" si="7"/>
        <v>2470</v>
      </c>
      <c r="M259" s="147">
        <v>2500</v>
      </c>
      <c r="N259" s="304">
        <f t="shared" si="6"/>
        <v>30</v>
      </c>
    </row>
    <row r="260" spans="2:14" ht="42" customHeight="1" x14ac:dyDescent="0.25">
      <c r="B260" s="12" t="s">
        <v>229</v>
      </c>
      <c r="C260" s="122" t="s">
        <v>310</v>
      </c>
      <c r="D260" s="151">
        <v>1500</v>
      </c>
      <c r="E260" s="123">
        <v>1</v>
      </c>
      <c r="F260" s="312"/>
      <c r="G260" s="362"/>
      <c r="H260" s="362"/>
      <c r="I260" s="362"/>
      <c r="J260" s="506">
        <v>1500</v>
      </c>
      <c r="K260" s="507">
        <v>1</v>
      </c>
      <c r="L260" s="118">
        <f t="shared" si="7"/>
        <v>1950</v>
      </c>
      <c r="M260" s="147">
        <v>1900</v>
      </c>
      <c r="N260" s="304">
        <f t="shared" si="6"/>
        <v>-50</v>
      </c>
    </row>
    <row r="261" spans="2:14" ht="30" x14ac:dyDescent="0.25">
      <c r="B261" s="12" t="s">
        <v>10</v>
      </c>
      <c r="C261" s="122" t="s">
        <v>310</v>
      </c>
      <c r="D261" s="151">
        <v>1500</v>
      </c>
      <c r="E261" s="326">
        <v>1</v>
      </c>
      <c r="F261" s="312"/>
      <c r="G261" s="362"/>
      <c r="H261" s="362"/>
      <c r="I261" s="362"/>
      <c r="J261" s="506">
        <v>1500</v>
      </c>
      <c r="K261" s="520">
        <v>1</v>
      </c>
      <c r="L261" s="118">
        <f t="shared" si="7"/>
        <v>1950</v>
      </c>
      <c r="M261" s="147">
        <v>1900</v>
      </c>
      <c r="N261" s="304">
        <f t="shared" ref="N261:N324" si="8">M261-L261</f>
        <v>-50</v>
      </c>
    </row>
    <row r="262" spans="2:14" ht="30" x14ac:dyDescent="0.25">
      <c r="B262" s="12" t="s">
        <v>10</v>
      </c>
      <c r="C262" s="123" t="s">
        <v>313</v>
      </c>
      <c r="D262" s="151">
        <v>1300</v>
      </c>
      <c r="E262" s="326">
        <v>1</v>
      </c>
      <c r="F262" s="312"/>
      <c r="G262" s="362"/>
      <c r="H262" s="362"/>
      <c r="I262" s="362"/>
      <c r="J262" s="506">
        <v>1300</v>
      </c>
      <c r="K262" s="520">
        <v>1</v>
      </c>
      <c r="L262" s="118">
        <f t="shared" si="7"/>
        <v>1690</v>
      </c>
      <c r="M262" s="147">
        <v>1600</v>
      </c>
      <c r="N262" s="304">
        <f t="shared" si="8"/>
        <v>-90</v>
      </c>
    </row>
    <row r="263" spans="2:14" ht="30" x14ac:dyDescent="0.25">
      <c r="B263" s="12" t="s">
        <v>229</v>
      </c>
      <c r="C263" s="123" t="s">
        <v>313</v>
      </c>
      <c r="D263" s="151">
        <v>1400</v>
      </c>
      <c r="E263" s="326">
        <v>1</v>
      </c>
      <c r="F263" s="312"/>
      <c r="G263" s="362"/>
      <c r="H263" s="362"/>
      <c r="I263" s="362"/>
      <c r="J263" s="506">
        <v>1400</v>
      </c>
      <c r="K263" s="520">
        <v>1</v>
      </c>
      <c r="L263" s="118">
        <f t="shared" si="7"/>
        <v>1820</v>
      </c>
      <c r="M263" s="147">
        <v>1800</v>
      </c>
      <c r="N263" s="304">
        <f t="shared" si="8"/>
        <v>-20</v>
      </c>
    </row>
    <row r="264" spans="2:14" ht="30" x14ac:dyDescent="0.25">
      <c r="B264" s="12" t="s">
        <v>11</v>
      </c>
      <c r="C264" s="123" t="s">
        <v>311</v>
      </c>
      <c r="D264" s="151">
        <v>1000</v>
      </c>
      <c r="E264" s="326">
        <v>1</v>
      </c>
      <c r="F264" s="312"/>
      <c r="G264" s="362"/>
      <c r="H264" s="362"/>
      <c r="I264" s="362"/>
      <c r="J264" s="506">
        <v>1000</v>
      </c>
      <c r="K264" s="520">
        <v>1</v>
      </c>
      <c r="L264" s="118">
        <f t="shared" si="7"/>
        <v>1300</v>
      </c>
      <c r="M264" s="147">
        <v>1300</v>
      </c>
      <c r="N264" s="304">
        <f t="shared" si="8"/>
        <v>0</v>
      </c>
    </row>
    <row r="265" spans="2:14" ht="18" customHeight="1" x14ac:dyDescent="0.25">
      <c r="B265" s="421" t="s">
        <v>515</v>
      </c>
      <c r="C265" s="421"/>
      <c r="D265" s="242"/>
      <c r="E265" s="242"/>
      <c r="F265" s="312"/>
      <c r="G265" s="362"/>
      <c r="H265" s="362"/>
      <c r="I265" s="362"/>
      <c r="J265" s="509"/>
      <c r="K265" s="509"/>
      <c r="L265" s="118">
        <f t="shared" si="7"/>
        <v>0</v>
      </c>
      <c r="M265" s="147"/>
      <c r="N265" s="304">
        <f t="shared" si="8"/>
        <v>0</v>
      </c>
    </row>
    <row r="266" spans="2:14" ht="24.75" customHeight="1" x14ac:dyDescent="0.25">
      <c r="B266" s="419" t="s">
        <v>642</v>
      </c>
      <c r="C266" s="420"/>
      <c r="D266" s="374"/>
      <c r="E266" s="166"/>
      <c r="F266" s="312"/>
      <c r="G266" s="362"/>
      <c r="H266" s="362"/>
      <c r="I266" s="362"/>
      <c r="J266" s="509"/>
      <c r="K266" s="509"/>
      <c r="L266" s="118">
        <f t="shared" si="7"/>
        <v>0</v>
      </c>
      <c r="M266" s="147"/>
      <c r="N266" s="304">
        <f t="shared" si="8"/>
        <v>0</v>
      </c>
    </row>
    <row r="267" spans="2:14" ht="30" x14ac:dyDescent="0.25">
      <c r="B267" s="12" t="s">
        <v>20</v>
      </c>
      <c r="C267" s="122" t="s">
        <v>308</v>
      </c>
      <c r="D267" s="385">
        <v>2500</v>
      </c>
      <c r="E267" s="130">
        <v>1</v>
      </c>
      <c r="F267" s="327"/>
      <c r="G267" s="362"/>
      <c r="H267" s="362"/>
      <c r="I267" s="362"/>
      <c r="J267" s="524">
        <v>2500</v>
      </c>
      <c r="K267" s="505">
        <v>1</v>
      </c>
      <c r="L267" s="118">
        <f t="shared" si="7"/>
        <v>3250</v>
      </c>
      <c r="M267" s="147">
        <v>3100</v>
      </c>
      <c r="N267" s="304">
        <f t="shared" si="8"/>
        <v>-150</v>
      </c>
    </row>
    <row r="268" spans="2:14" ht="30" x14ac:dyDescent="0.25">
      <c r="B268" s="12" t="s">
        <v>10</v>
      </c>
      <c r="C268" s="123" t="s">
        <v>313</v>
      </c>
      <c r="D268" s="152">
        <v>1100</v>
      </c>
      <c r="E268" s="130">
        <v>1</v>
      </c>
      <c r="F268" s="312"/>
      <c r="G268" s="362"/>
      <c r="H268" s="362"/>
      <c r="I268" s="362"/>
      <c r="J268" s="506">
        <v>1100</v>
      </c>
      <c r="K268" s="505">
        <v>1</v>
      </c>
      <c r="L268" s="118">
        <f t="shared" si="7"/>
        <v>1430</v>
      </c>
      <c r="M268" s="147">
        <v>1400</v>
      </c>
      <c r="N268" s="304">
        <f t="shared" si="8"/>
        <v>-30</v>
      </c>
    </row>
    <row r="269" spans="2:14" ht="30" x14ac:dyDescent="0.25">
      <c r="B269" s="12" t="s">
        <v>10</v>
      </c>
      <c r="C269" s="123" t="s">
        <v>313</v>
      </c>
      <c r="D269" s="151">
        <v>1100</v>
      </c>
      <c r="E269" s="130">
        <v>1</v>
      </c>
      <c r="F269" s="312"/>
      <c r="G269" s="362"/>
      <c r="H269" s="362"/>
      <c r="I269" s="362"/>
      <c r="J269" s="506">
        <v>1100</v>
      </c>
      <c r="K269" s="505">
        <v>1</v>
      </c>
      <c r="L269" s="118">
        <f t="shared" si="7"/>
        <v>1430</v>
      </c>
      <c r="M269" s="147">
        <v>1400</v>
      </c>
      <c r="N269" s="304">
        <f t="shared" si="8"/>
        <v>-30</v>
      </c>
    </row>
    <row r="270" spans="2:14" ht="30" x14ac:dyDescent="0.25">
      <c r="B270" s="12" t="s">
        <v>11</v>
      </c>
      <c r="C270" s="123" t="s">
        <v>311</v>
      </c>
      <c r="D270" s="152">
        <v>1200</v>
      </c>
      <c r="E270" s="130">
        <v>1</v>
      </c>
      <c r="F270" s="312"/>
      <c r="G270" s="362"/>
      <c r="H270" s="362"/>
      <c r="I270" s="362"/>
      <c r="J270" s="506">
        <v>1200</v>
      </c>
      <c r="K270" s="505">
        <v>1</v>
      </c>
      <c r="L270" s="118">
        <f t="shared" ref="L270:L333" si="9">J270+J270*30%</f>
        <v>1560</v>
      </c>
      <c r="M270" s="147">
        <v>1600</v>
      </c>
      <c r="N270" s="304">
        <f t="shared" si="8"/>
        <v>40</v>
      </c>
    </row>
    <row r="271" spans="2:14" ht="30" x14ac:dyDescent="0.25">
      <c r="B271" s="12" t="s">
        <v>11</v>
      </c>
      <c r="C271" s="123" t="s">
        <v>311</v>
      </c>
      <c r="D271" s="152">
        <v>1200</v>
      </c>
      <c r="E271" s="130">
        <v>1</v>
      </c>
      <c r="F271" s="312"/>
      <c r="G271" s="362"/>
      <c r="H271" s="362"/>
      <c r="I271" s="362"/>
      <c r="J271" s="506">
        <v>1200</v>
      </c>
      <c r="K271" s="505">
        <v>1</v>
      </c>
      <c r="L271" s="118">
        <f t="shared" si="9"/>
        <v>1560</v>
      </c>
      <c r="M271" s="147">
        <v>1600</v>
      </c>
      <c r="N271" s="304">
        <f t="shared" si="8"/>
        <v>40</v>
      </c>
    </row>
    <row r="272" spans="2:14" ht="17.25" customHeight="1" x14ac:dyDescent="0.25">
      <c r="B272" s="421" t="s">
        <v>515</v>
      </c>
      <c r="C272" s="421"/>
      <c r="D272" s="258"/>
      <c r="E272" s="258"/>
      <c r="F272" s="312"/>
      <c r="G272" s="362"/>
      <c r="H272" s="362"/>
      <c r="I272" s="362"/>
      <c r="J272" s="509"/>
      <c r="K272" s="509"/>
      <c r="L272" s="118">
        <f t="shared" si="9"/>
        <v>0</v>
      </c>
      <c r="M272" s="147"/>
      <c r="N272" s="304">
        <f t="shared" si="8"/>
        <v>0</v>
      </c>
    </row>
    <row r="273" spans="2:14" ht="24" customHeight="1" x14ac:dyDescent="0.25">
      <c r="B273" s="419" t="s">
        <v>608</v>
      </c>
      <c r="C273" s="420"/>
      <c r="D273" s="375"/>
      <c r="E273" s="389"/>
      <c r="F273" s="312"/>
      <c r="G273" s="362"/>
      <c r="H273" s="362"/>
      <c r="I273" s="362"/>
      <c r="J273" s="509"/>
      <c r="K273" s="509"/>
      <c r="L273" s="118">
        <f t="shared" si="9"/>
        <v>0</v>
      </c>
      <c r="M273" s="147"/>
      <c r="N273" s="304">
        <f t="shared" si="8"/>
        <v>0</v>
      </c>
    </row>
    <row r="274" spans="2:14" ht="30" x14ac:dyDescent="0.25">
      <c r="B274" s="6" t="s">
        <v>20</v>
      </c>
      <c r="C274" s="162" t="s">
        <v>308</v>
      </c>
      <c r="D274" s="385">
        <v>2200</v>
      </c>
      <c r="E274" s="123">
        <v>1</v>
      </c>
      <c r="F274" s="358"/>
      <c r="G274" s="362"/>
      <c r="H274" s="362"/>
      <c r="I274" s="362"/>
      <c r="J274" s="524">
        <v>2200</v>
      </c>
      <c r="K274" s="507">
        <v>1</v>
      </c>
      <c r="L274" s="118">
        <f t="shared" si="9"/>
        <v>2860</v>
      </c>
      <c r="M274" s="147">
        <v>2800</v>
      </c>
      <c r="N274" s="304">
        <f t="shared" si="8"/>
        <v>-60</v>
      </c>
    </row>
    <row r="275" spans="2:14" ht="30" x14ac:dyDescent="0.25">
      <c r="B275" s="6" t="s">
        <v>20</v>
      </c>
      <c r="C275" s="162" t="s">
        <v>308</v>
      </c>
      <c r="D275" s="385">
        <v>2200</v>
      </c>
      <c r="E275" s="123">
        <v>1</v>
      </c>
      <c r="F275" s="279">
        <v>2200</v>
      </c>
      <c r="G275" s="123">
        <v>1</v>
      </c>
      <c r="H275" s="362"/>
      <c r="I275" s="362"/>
      <c r="J275" s="509"/>
      <c r="K275" s="509"/>
      <c r="L275" s="118">
        <f t="shared" si="9"/>
        <v>0</v>
      </c>
      <c r="M275" s="147"/>
      <c r="N275" s="304">
        <f t="shared" si="8"/>
        <v>0</v>
      </c>
    </row>
    <row r="276" spans="2:14" ht="30" x14ac:dyDescent="0.25">
      <c r="B276" s="6" t="s">
        <v>10</v>
      </c>
      <c r="C276" s="162" t="s">
        <v>310</v>
      </c>
      <c r="D276" s="152">
        <v>1300</v>
      </c>
      <c r="E276" s="123">
        <v>1</v>
      </c>
      <c r="F276" s="312"/>
      <c r="G276" s="362"/>
      <c r="H276" s="362"/>
      <c r="I276" s="362"/>
      <c r="J276" s="506">
        <v>1300</v>
      </c>
      <c r="K276" s="507">
        <v>1</v>
      </c>
      <c r="L276" s="118">
        <f t="shared" si="9"/>
        <v>1690</v>
      </c>
      <c r="M276" s="147">
        <v>1700</v>
      </c>
      <c r="N276" s="304">
        <f t="shared" si="8"/>
        <v>10</v>
      </c>
    </row>
    <row r="277" spans="2:14" ht="30" x14ac:dyDescent="0.25">
      <c r="B277" s="6" t="s">
        <v>10</v>
      </c>
      <c r="C277" s="162" t="s">
        <v>310</v>
      </c>
      <c r="D277" s="151">
        <v>1300</v>
      </c>
      <c r="E277" s="123">
        <v>1</v>
      </c>
      <c r="F277" s="312"/>
      <c r="G277" s="362"/>
      <c r="H277" s="362"/>
      <c r="I277" s="362"/>
      <c r="J277" s="506">
        <v>1300</v>
      </c>
      <c r="K277" s="507">
        <v>1</v>
      </c>
      <c r="L277" s="118">
        <f t="shared" si="9"/>
        <v>1690</v>
      </c>
      <c r="M277" s="147">
        <v>1700</v>
      </c>
      <c r="N277" s="304">
        <f t="shared" si="8"/>
        <v>10</v>
      </c>
    </row>
    <row r="278" spans="2:14" ht="30" x14ac:dyDescent="0.25">
      <c r="B278" s="47" t="s">
        <v>10</v>
      </c>
      <c r="C278" s="130" t="s">
        <v>313</v>
      </c>
      <c r="D278" s="152">
        <v>1200</v>
      </c>
      <c r="E278" s="123">
        <v>1</v>
      </c>
      <c r="F278" s="312"/>
      <c r="G278" s="362"/>
      <c r="H278" s="362"/>
      <c r="I278" s="362"/>
      <c r="J278" s="506">
        <v>1200</v>
      </c>
      <c r="K278" s="507">
        <v>1</v>
      </c>
      <c r="L278" s="118">
        <f t="shared" si="9"/>
        <v>1560</v>
      </c>
      <c r="M278" s="147">
        <v>1600</v>
      </c>
      <c r="N278" s="304">
        <f t="shared" si="8"/>
        <v>40</v>
      </c>
    </row>
    <row r="279" spans="2:14" ht="30" x14ac:dyDescent="0.25">
      <c r="B279" s="6" t="s">
        <v>10</v>
      </c>
      <c r="C279" s="162" t="s">
        <v>310</v>
      </c>
      <c r="D279" s="152">
        <v>1500</v>
      </c>
      <c r="E279" s="123">
        <v>1</v>
      </c>
      <c r="F279" s="312"/>
      <c r="G279" s="362"/>
      <c r="H279" s="362"/>
      <c r="I279" s="362"/>
      <c r="J279" s="506">
        <v>1500</v>
      </c>
      <c r="K279" s="507">
        <v>1</v>
      </c>
      <c r="L279" s="118">
        <f t="shared" si="9"/>
        <v>1950</v>
      </c>
      <c r="M279" s="147">
        <v>1900</v>
      </c>
      <c r="N279" s="304">
        <f t="shared" si="8"/>
        <v>-50</v>
      </c>
    </row>
    <row r="280" spans="2:14" ht="30" x14ac:dyDescent="0.25">
      <c r="B280" s="6" t="s">
        <v>10</v>
      </c>
      <c r="C280" s="167" t="s">
        <v>313</v>
      </c>
      <c r="D280" s="151">
        <v>1200</v>
      </c>
      <c r="E280" s="123">
        <v>1</v>
      </c>
      <c r="F280" s="312"/>
      <c r="G280" s="362"/>
      <c r="H280" s="362"/>
      <c r="I280" s="362"/>
      <c r="J280" s="506">
        <v>1200</v>
      </c>
      <c r="K280" s="507">
        <v>1</v>
      </c>
      <c r="L280" s="118">
        <f t="shared" si="9"/>
        <v>1560</v>
      </c>
      <c r="M280" s="147">
        <v>1600</v>
      </c>
      <c r="N280" s="304">
        <f t="shared" si="8"/>
        <v>40</v>
      </c>
    </row>
    <row r="281" spans="2:14" ht="30" x14ac:dyDescent="0.25">
      <c r="B281" s="6" t="s">
        <v>10</v>
      </c>
      <c r="C281" s="167" t="s">
        <v>313</v>
      </c>
      <c r="D281" s="152">
        <v>1100</v>
      </c>
      <c r="E281" s="123">
        <v>1</v>
      </c>
      <c r="F281" s="312"/>
      <c r="G281" s="362"/>
      <c r="H281" s="362"/>
      <c r="I281" s="362"/>
      <c r="J281" s="506">
        <v>1100</v>
      </c>
      <c r="K281" s="507">
        <v>1</v>
      </c>
      <c r="L281" s="118">
        <f t="shared" si="9"/>
        <v>1430</v>
      </c>
      <c r="M281" s="147">
        <v>1400</v>
      </c>
      <c r="N281" s="304">
        <f t="shared" si="8"/>
        <v>-30</v>
      </c>
    </row>
    <row r="282" spans="2:14" ht="30" x14ac:dyDescent="0.25">
      <c r="B282" s="6" t="s">
        <v>10</v>
      </c>
      <c r="C282" s="167" t="s">
        <v>313</v>
      </c>
      <c r="D282" s="152">
        <v>1200</v>
      </c>
      <c r="E282" s="123">
        <v>1</v>
      </c>
      <c r="F282" s="312"/>
      <c r="G282" s="362"/>
      <c r="H282" s="362"/>
      <c r="I282" s="362"/>
      <c r="J282" s="506">
        <v>1200</v>
      </c>
      <c r="K282" s="507">
        <v>1</v>
      </c>
      <c r="L282" s="118">
        <f t="shared" si="9"/>
        <v>1560</v>
      </c>
      <c r="M282" s="147">
        <v>1600</v>
      </c>
      <c r="N282" s="304">
        <f t="shared" si="8"/>
        <v>40</v>
      </c>
    </row>
    <row r="283" spans="2:14" ht="30" x14ac:dyDescent="0.25">
      <c r="B283" s="6" t="s">
        <v>10</v>
      </c>
      <c r="C283" s="167" t="s">
        <v>313</v>
      </c>
      <c r="D283" s="385">
        <v>1100</v>
      </c>
      <c r="E283" s="123">
        <v>1</v>
      </c>
      <c r="F283" s="312"/>
      <c r="G283" s="362"/>
      <c r="H283" s="362"/>
      <c r="I283" s="362"/>
      <c r="J283" s="524">
        <v>1100</v>
      </c>
      <c r="K283" s="507">
        <v>1</v>
      </c>
      <c r="L283" s="118">
        <f t="shared" si="9"/>
        <v>1430</v>
      </c>
      <c r="M283" s="147">
        <v>1400</v>
      </c>
      <c r="N283" s="304">
        <f t="shared" si="8"/>
        <v>-30</v>
      </c>
    </row>
    <row r="284" spans="2:14" ht="30" x14ac:dyDescent="0.25">
      <c r="B284" s="6" t="s">
        <v>10</v>
      </c>
      <c r="C284" s="167" t="s">
        <v>313</v>
      </c>
      <c r="D284" s="152">
        <v>1100</v>
      </c>
      <c r="E284" s="123">
        <v>1</v>
      </c>
      <c r="F284" s="312"/>
      <c r="G284" s="362"/>
      <c r="H284" s="362"/>
      <c r="I284" s="362"/>
      <c r="J284" s="506">
        <v>1100</v>
      </c>
      <c r="K284" s="507">
        <v>1</v>
      </c>
      <c r="L284" s="118">
        <f t="shared" si="9"/>
        <v>1430</v>
      </c>
      <c r="M284" s="147">
        <v>1400</v>
      </c>
      <c r="N284" s="304">
        <f t="shared" si="8"/>
        <v>-30</v>
      </c>
    </row>
    <row r="285" spans="2:14" x14ac:dyDescent="0.25">
      <c r="B285" s="431" t="s">
        <v>515</v>
      </c>
      <c r="C285" s="431"/>
      <c r="D285" s="242"/>
      <c r="E285" s="242"/>
      <c r="F285" s="312"/>
      <c r="G285" s="362"/>
      <c r="H285" s="362"/>
      <c r="I285" s="362"/>
      <c r="J285" s="509"/>
      <c r="K285" s="509"/>
      <c r="L285" s="118">
        <f t="shared" si="9"/>
        <v>0</v>
      </c>
      <c r="M285" s="147"/>
      <c r="N285" s="304">
        <f t="shared" si="8"/>
        <v>0</v>
      </c>
    </row>
    <row r="286" spans="2:14" ht="44.25" customHeight="1" x14ac:dyDescent="0.25">
      <c r="B286" s="432" t="s">
        <v>495</v>
      </c>
      <c r="C286" s="432"/>
      <c r="D286" s="258"/>
      <c r="E286" s="258"/>
      <c r="F286" s="306"/>
      <c r="G286" s="362"/>
      <c r="H286" s="362"/>
      <c r="I286" s="362"/>
      <c r="J286" s="509"/>
      <c r="K286" s="509"/>
      <c r="L286" s="118">
        <f t="shared" si="9"/>
        <v>0</v>
      </c>
      <c r="M286" s="147"/>
      <c r="N286" s="304">
        <f t="shared" si="8"/>
        <v>0</v>
      </c>
    </row>
    <row r="287" spans="2:14" ht="30" x14ac:dyDescent="0.25">
      <c r="B287" s="4" t="s">
        <v>19</v>
      </c>
      <c r="C287" s="122" t="s">
        <v>307</v>
      </c>
      <c r="D287" s="147">
        <v>4400</v>
      </c>
      <c r="E287" s="362">
        <v>1</v>
      </c>
      <c r="F287" s="67"/>
      <c r="G287" s="362"/>
      <c r="H287" s="362"/>
      <c r="I287" s="362"/>
      <c r="J287" s="504">
        <v>4400</v>
      </c>
      <c r="K287" s="512">
        <v>1</v>
      </c>
      <c r="L287" s="118">
        <f t="shared" si="9"/>
        <v>5720</v>
      </c>
      <c r="M287" s="147">
        <v>5600</v>
      </c>
      <c r="N287" s="304">
        <f t="shared" si="8"/>
        <v>-120</v>
      </c>
    </row>
    <row r="288" spans="2:14" ht="45" x14ac:dyDescent="0.25">
      <c r="B288" s="4" t="s">
        <v>518</v>
      </c>
      <c r="C288" s="122" t="s">
        <v>314</v>
      </c>
      <c r="D288" s="147">
        <v>4000</v>
      </c>
      <c r="E288" s="362">
        <v>1</v>
      </c>
      <c r="F288" s="312"/>
      <c r="G288" s="362"/>
      <c r="H288" s="362"/>
      <c r="I288" s="362"/>
      <c r="J288" s="504">
        <v>4000</v>
      </c>
      <c r="K288" s="512">
        <v>1</v>
      </c>
      <c r="L288" s="118">
        <f t="shared" si="9"/>
        <v>5200</v>
      </c>
      <c r="M288" s="147">
        <v>4500</v>
      </c>
      <c r="N288" s="304">
        <f t="shared" si="8"/>
        <v>-700</v>
      </c>
    </row>
    <row r="289" spans="2:14" ht="60" x14ac:dyDescent="0.25">
      <c r="B289" s="216" t="s">
        <v>519</v>
      </c>
      <c r="C289" s="217" t="s">
        <v>314</v>
      </c>
      <c r="D289" s="262"/>
      <c r="E289" s="144"/>
      <c r="F289" s="312"/>
      <c r="G289" s="362"/>
      <c r="H289" s="262">
        <v>4000</v>
      </c>
      <c r="I289" s="144">
        <v>1</v>
      </c>
      <c r="J289" s="506">
        <v>4000</v>
      </c>
      <c r="K289" s="505">
        <v>1</v>
      </c>
      <c r="L289" s="118">
        <f t="shared" si="9"/>
        <v>5200</v>
      </c>
      <c r="M289" s="147">
        <v>4500</v>
      </c>
      <c r="N289" s="304">
        <f t="shared" si="8"/>
        <v>-700</v>
      </c>
    </row>
    <row r="290" spans="2:14" ht="19.5" customHeight="1" x14ac:dyDescent="0.25">
      <c r="B290" s="424" t="s">
        <v>515</v>
      </c>
      <c r="C290" s="424"/>
      <c r="D290" s="233"/>
      <c r="E290" s="233"/>
      <c r="F290" s="312"/>
      <c r="G290" s="334"/>
      <c r="H290" s="362"/>
      <c r="I290" s="362"/>
      <c r="J290" s="509"/>
      <c r="K290" s="509"/>
      <c r="L290" s="118">
        <f t="shared" si="9"/>
        <v>0</v>
      </c>
      <c r="M290" s="147"/>
      <c r="N290" s="304">
        <f t="shared" si="8"/>
        <v>0</v>
      </c>
    </row>
    <row r="291" spans="2:14" ht="33" customHeight="1" x14ac:dyDescent="0.25">
      <c r="B291" s="413" t="s">
        <v>86</v>
      </c>
      <c r="C291" s="414"/>
      <c r="D291" s="368"/>
      <c r="E291" s="390"/>
      <c r="F291" s="325"/>
      <c r="G291" s="334"/>
      <c r="H291" s="362"/>
      <c r="I291" s="362"/>
      <c r="J291" s="509"/>
      <c r="K291" s="509"/>
      <c r="L291" s="118">
        <f t="shared" si="9"/>
        <v>0</v>
      </c>
      <c r="M291" s="147"/>
      <c r="N291" s="304">
        <f t="shared" si="8"/>
        <v>0</v>
      </c>
    </row>
    <row r="292" spans="2:14" ht="30" x14ac:dyDescent="0.25">
      <c r="B292" s="4" t="s">
        <v>288</v>
      </c>
      <c r="C292" s="122" t="s">
        <v>308</v>
      </c>
      <c r="D292" s="151">
        <v>2800</v>
      </c>
      <c r="E292" s="362">
        <v>1</v>
      </c>
      <c r="F292" s="312"/>
      <c r="G292" s="334"/>
      <c r="H292" s="362"/>
      <c r="I292" s="362"/>
      <c r="J292" s="506">
        <v>2800</v>
      </c>
      <c r="K292" s="512">
        <v>1</v>
      </c>
      <c r="L292" s="118">
        <f t="shared" si="9"/>
        <v>3640</v>
      </c>
      <c r="M292" s="147">
        <v>3500</v>
      </c>
      <c r="N292" s="304">
        <f t="shared" si="8"/>
        <v>-140</v>
      </c>
    </row>
    <row r="293" spans="2:14" ht="60" x14ac:dyDescent="0.25">
      <c r="B293" s="54" t="s">
        <v>520</v>
      </c>
      <c r="C293" s="122" t="s">
        <v>310</v>
      </c>
      <c r="D293" s="152">
        <v>1700</v>
      </c>
      <c r="E293" s="362">
        <v>1</v>
      </c>
      <c r="F293" s="312"/>
      <c r="G293" s="334"/>
      <c r="H293" s="362"/>
      <c r="I293" s="362"/>
      <c r="J293" s="506">
        <v>1700</v>
      </c>
      <c r="K293" s="512">
        <v>1</v>
      </c>
      <c r="L293" s="118">
        <f t="shared" si="9"/>
        <v>2210</v>
      </c>
      <c r="M293" s="201">
        <v>2100</v>
      </c>
      <c r="N293" s="304">
        <f t="shared" si="8"/>
        <v>-110</v>
      </c>
    </row>
    <row r="294" spans="2:14" ht="60" x14ac:dyDescent="0.25">
      <c r="B294" s="4" t="s">
        <v>522</v>
      </c>
      <c r="C294" s="123" t="s">
        <v>313</v>
      </c>
      <c r="D294" s="151">
        <v>1300</v>
      </c>
      <c r="E294" s="362">
        <v>1</v>
      </c>
      <c r="F294" s="312"/>
      <c r="G294" s="322"/>
      <c r="H294" s="362"/>
      <c r="I294" s="362"/>
      <c r="J294" s="506">
        <v>1300</v>
      </c>
      <c r="K294" s="512">
        <v>1</v>
      </c>
      <c r="L294" s="118">
        <f t="shared" si="9"/>
        <v>1690</v>
      </c>
      <c r="M294" s="147">
        <v>1600</v>
      </c>
      <c r="N294" s="304">
        <f t="shared" si="8"/>
        <v>-90</v>
      </c>
    </row>
    <row r="295" spans="2:14" ht="60" x14ac:dyDescent="0.25">
      <c r="B295" s="4" t="s">
        <v>524</v>
      </c>
      <c r="C295" s="123" t="s">
        <v>311</v>
      </c>
      <c r="D295" s="151">
        <v>1200</v>
      </c>
      <c r="E295" s="362">
        <v>1</v>
      </c>
      <c r="F295" s="325"/>
      <c r="G295" s="334"/>
      <c r="H295" s="362"/>
      <c r="I295" s="362"/>
      <c r="J295" s="506">
        <v>1200</v>
      </c>
      <c r="K295" s="512">
        <v>1</v>
      </c>
      <c r="L295" s="118">
        <f t="shared" si="9"/>
        <v>1560</v>
      </c>
      <c r="M295" s="147">
        <v>1600</v>
      </c>
      <c r="N295" s="304">
        <f t="shared" si="8"/>
        <v>40</v>
      </c>
    </row>
    <row r="296" spans="2:14" ht="60" x14ac:dyDescent="0.25">
      <c r="B296" s="4" t="s">
        <v>526</v>
      </c>
      <c r="C296" s="122" t="s">
        <v>312</v>
      </c>
      <c r="D296" s="151">
        <v>1150</v>
      </c>
      <c r="E296" s="362">
        <v>1</v>
      </c>
      <c r="F296" s="67"/>
      <c r="G296" s="334"/>
      <c r="H296" s="362"/>
      <c r="I296" s="362"/>
      <c r="J296" s="506">
        <v>1150</v>
      </c>
      <c r="K296" s="512">
        <v>1</v>
      </c>
      <c r="L296" s="118">
        <f t="shared" si="9"/>
        <v>1495</v>
      </c>
      <c r="M296" s="147">
        <v>1500</v>
      </c>
      <c r="N296" s="304">
        <f t="shared" si="8"/>
        <v>5</v>
      </c>
    </row>
    <row r="297" spans="2:14" x14ac:dyDescent="0.25">
      <c r="B297" s="424" t="s">
        <v>515</v>
      </c>
      <c r="C297" s="424"/>
      <c r="D297" s="242"/>
      <c r="E297" s="242"/>
      <c r="F297" s="67"/>
      <c r="G297" s="334"/>
      <c r="H297" s="362"/>
      <c r="I297" s="362"/>
      <c r="J297" s="509"/>
      <c r="K297" s="509"/>
      <c r="L297" s="118">
        <f t="shared" si="9"/>
        <v>0</v>
      </c>
      <c r="M297" s="147"/>
      <c r="N297" s="304">
        <f t="shared" si="8"/>
        <v>0</v>
      </c>
    </row>
    <row r="298" spans="2:14" ht="30" customHeight="1" x14ac:dyDescent="0.25">
      <c r="B298" s="413" t="s">
        <v>91</v>
      </c>
      <c r="C298" s="414"/>
      <c r="D298" s="368"/>
      <c r="E298" s="388"/>
      <c r="F298" s="325"/>
      <c r="G298" s="334"/>
      <c r="H298" s="362"/>
      <c r="I298" s="362"/>
      <c r="J298" s="509"/>
      <c r="K298" s="509"/>
      <c r="L298" s="118">
        <f t="shared" si="9"/>
        <v>0</v>
      </c>
      <c r="M298" s="147"/>
      <c r="N298" s="304">
        <f t="shared" si="8"/>
        <v>0</v>
      </c>
    </row>
    <row r="299" spans="2:14" ht="30" x14ac:dyDescent="0.25">
      <c r="B299" s="4" t="s">
        <v>20</v>
      </c>
      <c r="C299" s="122" t="s">
        <v>308</v>
      </c>
      <c r="D299" s="151">
        <v>4000</v>
      </c>
      <c r="E299" s="118">
        <v>1</v>
      </c>
      <c r="F299" s="67"/>
      <c r="G299" s="362"/>
      <c r="H299" s="362"/>
      <c r="I299" s="362"/>
      <c r="J299" s="506">
        <v>4000</v>
      </c>
      <c r="K299" s="507">
        <v>1</v>
      </c>
      <c r="L299" s="118">
        <f t="shared" si="9"/>
        <v>5200</v>
      </c>
      <c r="M299" s="403">
        <v>4000</v>
      </c>
      <c r="N299" s="304">
        <f t="shared" si="8"/>
        <v>-1200</v>
      </c>
    </row>
    <row r="300" spans="2:14" ht="30" x14ac:dyDescent="0.25">
      <c r="B300" s="4" t="s">
        <v>529</v>
      </c>
      <c r="C300" s="122" t="s">
        <v>310</v>
      </c>
      <c r="D300" s="148">
        <v>1700</v>
      </c>
      <c r="E300" s="118">
        <v>1</v>
      </c>
      <c r="F300" s="75"/>
      <c r="G300" s="362"/>
      <c r="H300" s="362"/>
      <c r="I300" s="362"/>
      <c r="J300" s="504">
        <v>1700</v>
      </c>
      <c r="K300" s="507">
        <v>1</v>
      </c>
      <c r="L300" s="118">
        <f t="shared" si="9"/>
        <v>2210</v>
      </c>
      <c r="M300" s="147">
        <v>2100</v>
      </c>
      <c r="N300" s="304">
        <f t="shared" si="8"/>
        <v>-110</v>
      </c>
    </row>
    <row r="301" spans="2:14" ht="60" x14ac:dyDescent="0.25">
      <c r="B301" s="248" t="s">
        <v>611</v>
      </c>
      <c r="C301" s="199" t="s">
        <v>311</v>
      </c>
      <c r="D301" s="201">
        <v>1600</v>
      </c>
      <c r="E301" s="118">
        <v>1</v>
      </c>
      <c r="F301" s="67"/>
      <c r="G301" s="362"/>
      <c r="H301" s="362"/>
      <c r="I301" s="362"/>
      <c r="J301" s="504">
        <v>1600</v>
      </c>
      <c r="K301" s="507">
        <v>1</v>
      </c>
      <c r="L301" s="118">
        <f t="shared" si="9"/>
        <v>2080</v>
      </c>
      <c r="M301" s="201">
        <v>1800</v>
      </c>
      <c r="N301" s="304">
        <f t="shared" si="8"/>
        <v>-280</v>
      </c>
    </row>
    <row r="302" spans="2:14" x14ac:dyDescent="0.25">
      <c r="B302" s="424" t="s">
        <v>515</v>
      </c>
      <c r="C302" s="424"/>
      <c r="D302" s="258"/>
      <c r="E302" s="258"/>
      <c r="F302" s="67"/>
      <c r="G302" s="362"/>
      <c r="H302" s="362"/>
      <c r="I302" s="362"/>
      <c r="J302" s="509"/>
      <c r="K302" s="509"/>
      <c r="L302" s="118">
        <f t="shared" si="9"/>
        <v>0</v>
      </c>
      <c r="M302" s="147"/>
      <c r="N302" s="304">
        <f t="shared" si="8"/>
        <v>0</v>
      </c>
    </row>
    <row r="303" spans="2:14" ht="40.5" customHeight="1" x14ac:dyDescent="0.25">
      <c r="B303" s="413" t="s">
        <v>136</v>
      </c>
      <c r="C303" s="414"/>
      <c r="D303" s="368"/>
      <c r="E303" s="30"/>
      <c r="F303" s="325"/>
      <c r="G303" s="362"/>
      <c r="H303" s="362"/>
      <c r="I303" s="362"/>
      <c r="J303" s="509"/>
      <c r="K303" s="509"/>
      <c r="L303" s="118">
        <f t="shared" si="9"/>
        <v>0</v>
      </c>
      <c r="M303" s="147"/>
      <c r="N303" s="304">
        <f t="shared" si="8"/>
        <v>0</v>
      </c>
    </row>
    <row r="304" spans="2:14" ht="30" x14ac:dyDescent="0.25">
      <c r="B304" s="193" t="s">
        <v>20</v>
      </c>
      <c r="C304" s="194" t="s">
        <v>308</v>
      </c>
      <c r="D304" s="195">
        <v>3500</v>
      </c>
      <c r="E304" s="192">
        <v>1</v>
      </c>
      <c r="F304" s="325"/>
      <c r="G304" s="362"/>
      <c r="H304" s="362"/>
      <c r="I304" s="362"/>
      <c r="J304" s="506">
        <v>3500</v>
      </c>
      <c r="K304" s="512">
        <v>1</v>
      </c>
      <c r="L304" s="118">
        <f t="shared" si="9"/>
        <v>4550</v>
      </c>
      <c r="M304" s="147">
        <v>4000</v>
      </c>
      <c r="N304" s="304">
        <f t="shared" si="8"/>
        <v>-550</v>
      </c>
    </row>
    <row r="305" spans="2:14" ht="105" x14ac:dyDescent="0.25">
      <c r="B305" s="193" t="s">
        <v>540</v>
      </c>
      <c r="C305" s="194" t="s">
        <v>310</v>
      </c>
      <c r="D305" s="151">
        <v>2300</v>
      </c>
      <c r="E305" s="332">
        <v>1</v>
      </c>
      <c r="F305" s="312"/>
      <c r="G305" s="335"/>
      <c r="H305" s="362"/>
      <c r="I305" s="362"/>
      <c r="J305" s="506">
        <v>2300</v>
      </c>
      <c r="K305" s="520">
        <v>1</v>
      </c>
      <c r="L305" s="118">
        <f t="shared" si="9"/>
        <v>2990</v>
      </c>
      <c r="M305" s="147">
        <v>2800</v>
      </c>
      <c r="N305" s="304">
        <f t="shared" si="8"/>
        <v>-190</v>
      </c>
    </row>
    <row r="306" spans="2:14" ht="54" customHeight="1" x14ac:dyDescent="0.25">
      <c r="B306" s="193" t="s">
        <v>538</v>
      </c>
      <c r="C306" s="123" t="s">
        <v>313</v>
      </c>
      <c r="D306" s="34">
        <v>2000</v>
      </c>
      <c r="E306" s="118">
        <v>1</v>
      </c>
      <c r="F306" s="312"/>
      <c r="G306" s="362"/>
      <c r="H306" s="362"/>
      <c r="I306" s="362"/>
      <c r="J306" s="516">
        <v>2000</v>
      </c>
      <c r="K306" s="507">
        <v>1</v>
      </c>
      <c r="L306" s="118">
        <f t="shared" si="9"/>
        <v>2600</v>
      </c>
      <c r="M306" s="147">
        <v>2200</v>
      </c>
      <c r="N306" s="304">
        <f t="shared" si="8"/>
        <v>-400</v>
      </c>
    </row>
    <row r="307" spans="2:14" ht="30" x14ac:dyDescent="0.25">
      <c r="B307" s="341" t="s">
        <v>10</v>
      </c>
      <c r="C307" s="342" t="s">
        <v>313</v>
      </c>
      <c r="D307" s="34"/>
      <c r="E307" s="307"/>
      <c r="F307" s="312"/>
      <c r="G307" s="362"/>
      <c r="H307" s="362"/>
      <c r="I307" s="362"/>
      <c r="J307" s="512"/>
      <c r="K307" s="509"/>
      <c r="L307" s="118">
        <f t="shared" si="9"/>
        <v>0</v>
      </c>
      <c r="M307" s="147"/>
      <c r="N307" s="304">
        <f t="shared" si="8"/>
        <v>0</v>
      </c>
    </row>
    <row r="308" spans="2:14" ht="30" x14ac:dyDescent="0.25">
      <c r="B308" s="341" t="s">
        <v>11</v>
      </c>
      <c r="C308" s="342" t="s">
        <v>311</v>
      </c>
      <c r="D308" s="34"/>
      <c r="E308" s="307"/>
      <c r="F308" s="312"/>
      <c r="G308" s="362"/>
      <c r="H308" s="362"/>
      <c r="I308" s="362"/>
      <c r="J308" s="512"/>
      <c r="K308" s="509"/>
      <c r="L308" s="118">
        <f t="shared" si="9"/>
        <v>0</v>
      </c>
      <c r="M308" s="147"/>
      <c r="N308" s="304">
        <f t="shared" si="8"/>
        <v>0</v>
      </c>
    </row>
    <row r="309" spans="2:14" ht="33" customHeight="1" x14ac:dyDescent="0.25">
      <c r="B309" s="423" t="s">
        <v>515</v>
      </c>
      <c r="C309" s="423"/>
      <c r="D309" s="271"/>
      <c r="E309" s="271"/>
      <c r="F309" s="312"/>
      <c r="G309" s="362"/>
      <c r="H309" s="362"/>
      <c r="I309" s="362"/>
      <c r="J309" s="509"/>
      <c r="K309" s="509"/>
      <c r="L309" s="118">
        <f t="shared" si="9"/>
        <v>0</v>
      </c>
      <c r="M309" s="147"/>
      <c r="N309" s="304">
        <f t="shared" si="8"/>
        <v>0</v>
      </c>
    </row>
    <row r="310" spans="2:14" ht="39" customHeight="1" x14ac:dyDescent="0.25">
      <c r="B310" s="427" t="s">
        <v>496</v>
      </c>
      <c r="C310" s="428"/>
      <c r="D310" s="376"/>
      <c r="E310" s="392"/>
      <c r="F310" s="306"/>
      <c r="G310" s="362"/>
      <c r="H310" s="362"/>
      <c r="I310" s="362"/>
      <c r="J310" s="509"/>
      <c r="K310" s="509"/>
      <c r="L310" s="118">
        <f t="shared" si="9"/>
        <v>0</v>
      </c>
      <c r="M310" s="147"/>
      <c r="N310" s="304">
        <f t="shared" si="8"/>
        <v>0</v>
      </c>
    </row>
    <row r="311" spans="2:14" ht="36" customHeight="1" x14ac:dyDescent="0.25">
      <c r="B311" s="198" t="s">
        <v>20</v>
      </c>
      <c r="C311" s="202" t="s">
        <v>308</v>
      </c>
      <c r="D311" s="295">
        <v>2500</v>
      </c>
      <c r="E311" s="336">
        <v>1</v>
      </c>
      <c r="F311" s="67"/>
      <c r="G311" s="362"/>
      <c r="H311" s="362"/>
      <c r="I311" s="362"/>
      <c r="J311" s="525">
        <v>2500</v>
      </c>
      <c r="K311" s="526">
        <v>1</v>
      </c>
      <c r="L311" s="118">
        <f t="shared" si="9"/>
        <v>3250</v>
      </c>
      <c r="M311" s="147">
        <v>3100</v>
      </c>
      <c r="N311" s="304">
        <f t="shared" si="8"/>
        <v>-150</v>
      </c>
    </row>
    <row r="312" spans="2:14" ht="30" x14ac:dyDescent="0.25">
      <c r="B312" s="9" t="s">
        <v>10</v>
      </c>
      <c r="C312" s="162" t="s">
        <v>310</v>
      </c>
      <c r="D312" s="293">
        <v>1300</v>
      </c>
      <c r="E312" s="336">
        <v>1</v>
      </c>
      <c r="F312" s="130"/>
      <c r="G312" s="362"/>
      <c r="H312" s="362"/>
      <c r="I312" s="362"/>
      <c r="J312" s="506">
        <v>1300</v>
      </c>
      <c r="K312" s="526">
        <v>1</v>
      </c>
      <c r="L312" s="118">
        <f t="shared" si="9"/>
        <v>1690</v>
      </c>
      <c r="M312" s="147">
        <v>1700</v>
      </c>
      <c r="N312" s="304">
        <f t="shared" si="8"/>
        <v>10</v>
      </c>
    </row>
    <row r="313" spans="2:14" ht="30" x14ac:dyDescent="0.25">
      <c r="B313" s="9" t="s">
        <v>10</v>
      </c>
      <c r="C313" s="162" t="s">
        <v>310</v>
      </c>
      <c r="D313" s="293">
        <v>1300</v>
      </c>
      <c r="E313" s="336">
        <v>1</v>
      </c>
      <c r="F313" s="306"/>
      <c r="G313" s="362"/>
      <c r="H313" s="362"/>
      <c r="I313" s="362"/>
      <c r="J313" s="506">
        <v>1300</v>
      </c>
      <c r="K313" s="526">
        <v>1</v>
      </c>
      <c r="L313" s="118">
        <f t="shared" si="9"/>
        <v>1690</v>
      </c>
      <c r="M313" s="147">
        <v>1700</v>
      </c>
      <c r="N313" s="304">
        <f t="shared" si="8"/>
        <v>10</v>
      </c>
    </row>
    <row r="314" spans="2:14" ht="30" x14ac:dyDescent="0.25">
      <c r="B314" s="268" t="s">
        <v>10</v>
      </c>
      <c r="C314" s="217" t="s">
        <v>310</v>
      </c>
      <c r="D314" s="262"/>
      <c r="E314" s="359"/>
      <c r="F314" s="312"/>
      <c r="G314" s="362"/>
      <c r="H314" s="262">
        <v>1700</v>
      </c>
      <c r="I314" s="359">
        <v>1</v>
      </c>
      <c r="J314" s="506">
        <v>1700</v>
      </c>
      <c r="K314" s="526">
        <v>1</v>
      </c>
      <c r="L314" s="118">
        <f t="shared" si="9"/>
        <v>2210</v>
      </c>
      <c r="M314" s="147">
        <v>2100</v>
      </c>
      <c r="N314" s="304">
        <f t="shared" si="8"/>
        <v>-110</v>
      </c>
    </row>
    <row r="315" spans="2:14" ht="30" x14ac:dyDescent="0.25">
      <c r="B315" s="268" t="s">
        <v>10</v>
      </c>
      <c r="C315" s="217" t="s">
        <v>310</v>
      </c>
      <c r="D315" s="262"/>
      <c r="E315" s="359"/>
      <c r="F315" s="312"/>
      <c r="G315" s="362"/>
      <c r="H315" s="262">
        <v>1700</v>
      </c>
      <c r="I315" s="359">
        <v>1</v>
      </c>
      <c r="J315" s="506">
        <v>1700</v>
      </c>
      <c r="K315" s="526">
        <v>1</v>
      </c>
      <c r="L315" s="118">
        <f t="shared" si="9"/>
        <v>2210</v>
      </c>
      <c r="M315" s="147">
        <v>2100</v>
      </c>
      <c r="N315" s="304">
        <f t="shared" si="8"/>
        <v>-110</v>
      </c>
    </row>
    <row r="316" spans="2:14" ht="30" x14ac:dyDescent="0.25">
      <c r="B316" s="268" t="s">
        <v>10</v>
      </c>
      <c r="C316" s="217" t="s">
        <v>310</v>
      </c>
      <c r="D316" s="262"/>
      <c r="E316" s="359"/>
      <c r="F316" s="312"/>
      <c r="G316" s="362"/>
      <c r="H316" s="262">
        <v>1700</v>
      </c>
      <c r="I316" s="359">
        <v>1</v>
      </c>
      <c r="J316" s="506">
        <v>1700</v>
      </c>
      <c r="K316" s="526">
        <v>1</v>
      </c>
      <c r="L316" s="118">
        <f t="shared" si="9"/>
        <v>2210</v>
      </c>
      <c r="M316" s="147">
        <v>2100</v>
      </c>
      <c r="N316" s="304">
        <f t="shared" si="8"/>
        <v>-110</v>
      </c>
    </row>
    <row r="317" spans="2:14" ht="30" x14ac:dyDescent="0.25">
      <c r="B317" s="268" t="s">
        <v>10</v>
      </c>
      <c r="C317" s="217" t="s">
        <v>310</v>
      </c>
      <c r="D317" s="262"/>
      <c r="E317" s="359"/>
      <c r="F317" s="312"/>
      <c r="G317" s="362"/>
      <c r="H317" s="262">
        <v>1700</v>
      </c>
      <c r="I317" s="359">
        <v>1</v>
      </c>
      <c r="J317" s="506">
        <v>1700</v>
      </c>
      <c r="K317" s="526">
        <v>1</v>
      </c>
      <c r="L317" s="118">
        <f t="shared" si="9"/>
        <v>2210</v>
      </c>
      <c r="M317" s="147">
        <v>2100</v>
      </c>
      <c r="N317" s="304">
        <f t="shared" si="8"/>
        <v>-110</v>
      </c>
    </row>
    <row r="318" spans="2:14" ht="30" x14ac:dyDescent="0.25">
      <c r="B318" s="9" t="s">
        <v>10</v>
      </c>
      <c r="C318" s="162" t="s">
        <v>533</v>
      </c>
      <c r="D318" s="293">
        <v>1200</v>
      </c>
      <c r="E318" s="336">
        <v>1</v>
      </c>
      <c r="F318" s="312"/>
      <c r="G318" s="310"/>
      <c r="H318" s="219"/>
      <c r="I318" s="362"/>
      <c r="J318" s="506">
        <v>1200</v>
      </c>
      <c r="K318" s="526">
        <v>1</v>
      </c>
      <c r="L318" s="118">
        <f t="shared" si="9"/>
        <v>1560</v>
      </c>
      <c r="M318" s="147">
        <v>1600</v>
      </c>
      <c r="N318" s="304">
        <f t="shared" si="8"/>
        <v>40</v>
      </c>
    </row>
    <row r="319" spans="2:14" ht="30" x14ac:dyDescent="0.25">
      <c r="B319" s="9" t="s">
        <v>10</v>
      </c>
      <c r="C319" s="162" t="s">
        <v>533</v>
      </c>
      <c r="D319" s="293">
        <v>1200</v>
      </c>
      <c r="E319" s="336">
        <v>1</v>
      </c>
      <c r="F319" s="312"/>
      <c r="G319" s="310"/>
      <c r="H319" s="4"/>
      <c r="I319" s="362"/>
      <c r="J319" s="506">
        <v>1200</v>
      </c>
      <c r="K319" s="526">
        <v>1</v>
      </c>
      <c r="L319" s="118">
        <f t="shared" si="9"/>
        <v>1560</v>
      </c>
      <c r="M319" s="147">
        <v>1600</v>
      </c>
      <c r="N319" s="304">
        <f t="shared" si="8"/>
        <v>40</v>
      </c>
    </row>
    <row r="320" spans="2:14" ht="30" x14ac:dyDescent="0.25">
      <c r="B320" s="268" t="s">
        <v>10</v>
      </c>
      <c r="C320" s="217" t="s">
        <v>533</v>
      </c>
      <c r="D320" s="262"/>
      <c r="E320" s="359"/>
      <c r="F320" s="312"/>
      <c r="G320" s="362"/>
      <c r="H320" s="262">
        <v>1300</v>
      </c>
      <c r="I320" s="359">
        <v>1</v>
      </c>
      <c r="J320" s="506">
        <v>1300</v>
      </c>
      <c r="K320" s="526">
        <v>1</v>
      </c>
      <c r="L320" s="118">
        <f t="shared" si="9"/>
        <v>1690</v>
      </c>
      <c r="M320" s="147">
        <v>1600</v>
      </c>
      <c r="N320" s="304">
        <f t="shared" si="8"/>
        <v>-90</v>
      </c>
    </row>
    <row r="321" spans="2:14" ht="30" x14ac:dyDescent="0.25">
      <c r="B321" s="268" t="s">
        <v>10</v>
      </c>
      <c r="C321" s="217" t="s">
        <v>533</v>
      </c>
      <c r="D321" s="262"/>
      <c r="E321" s="359"/>
      <c r="F321" s="312"/>
      <c r="G321" s="362"/>
      <c r="H321" s="262">
        <v>1300</v>
      </c>
      <c r="I321" s="359">
        <v>1</v>
      </c>
      <c r="J321" s="506">
        <v>1300</v>
      </c>
      <c r="K321" s="526">
        <v>1</v>
      </c>
      <c r="L321" s="118">
        <f t="shared" si="9"/>
        <v>1690</v>
      </c>
      <c r="M321" s="147">
        <v>1600</v>
      </c>
      <c r="N321" s="304">
        <f t="shared" si="8"/>
        <v>-90</v>
      </c>
    </row>
    <row r="322" spans="2:14" ht="30" x14ac:dyDescent="0.25">
      <c r="B322" s="289" t="s">
        <v>10</v>
      </c>
      <c r="C322" s="249" t="s">
        <v>533</v>
      </c>
      <c r="D322" s="222"/>
      <c r="E322" s="359"/>
      <c r="F322" s="404"/>
      <c r="G322" s="192"/>
      <c r="H322" s="222">
        <v>1300</v>
      </c>
      <c r="I322" s="359">
        <v>1</v>
      </c>
      <c r="J322" s="527">
        <v>1300</v>
      </c>
      <c r="K322" s="528">
        <v>1</v>
      </c>
      <c r="L322" s="118">
        <f t="shared" si="9"/>
        <v>1690</v>
      </c>
      <c r="M322" s="147">
        <v>1600</v>
      </c>
      <c r="N322" s="304">
        <f t="shared" si="8"/>
        <v>-90</v>
      </c>
    </row>
    <row r="323" spans="2:14" ht="28.5" customHeight="1" x14ac:dyDescent="0.25">
      <c r="B323" s="423" t="s">
        <v>515</v>
      </c>
      <c r="C323" s="423"/>
      <c r="D323" s="271"/>
      <c r="E323" s="271"/>
      <c r="F323" s="312"/>
      <c r="G323" s="310"/>
      <c r="H323" s="147"/>
      <c r="I323" s="362"/>
      <c r="J323" s="509"/>
      <c r="K323" s="509"/>
      <c r="L323" s="118">
        <f t="shared" si="9"/>
        <v>0</v>
      </c>
      <c r="M323" s="147"/>
      <c r="N323" s="304">
        <f t="shared" si="8"/>
        <v>0</v>
      </c>
    </row>
    <row r="324" spans="2:14" ht="31.5" customHeight="1" x14ac:dyDescent="0.25">
      <c r="B324" s="426" t="s">
        <v>255</v>
      </c>
      <c r="C324" s="426"/>
      <c r="D324" s="382"/>
      <c r="E324" s="337"/>
      <c r="F324" s="67"/>
      <c r="G324" s="310"/>
      <c r="H324" s="362"/>
      <c r="I324" s="362"/>
      <c r="J324" s="509"/>
      <c r="K324" s="509"/>
      <c r="L324" s="118">
        <f t="shared" si="9"/>
        <v>0</v>
      </c>
      <c r="M324" s="147"/>
      <c r="N324" s="304">
        <f t="shared" si="8"/>
        <v>0</v>
      </c>
    </row>
    <row r="325" spans="2:14" ht="30" x14ac:dyDescent="0.25">
      <c r="B325" s="4" t="s">
        <v>19</v>
      </c>
      <c r="C325" s="122" t="s">
        <v>307</v>
      </c>
      <c r="D325" s="147">
        <v>4400</v>
      </c>
      <c r="E325" s="130">
        <v>1</v>
      </c>
      <c r="F325" s="275"/>
      <c r="G325" s="310"/>
      <c r="H325" s="362"/>
      <c r="I325" s="362"/>
      <c r="J325" s="504">
        <v>4400</v>
      </c>
      <c r="K325" s="505">
        <v>1</v>
      </c>
      <c r="L325" s="118">
        <f t="shared" si="9"/>
        <v>5720</v>
      </c>
      <c r="M325" s="147">
        <v>5600</v>
      </c>
      <c r="N325" s="304">
        <f t="shared" ref="N325:N336" si="10">M325-L325</f>
        <v>-120</v>
      </c>
    </row>
    <row r="326" spans="2:14" ht="30" customHeight="1" x14ac:dyDescent="0.25">
      <c r="B326" s="424" t="s">
        <v>515</v>
      </c>
      <c r="C326" s="424"/>
      <c r="D326" s="233"/>
      <c r="E326" s="130"/>
      <c r="F326" s="104"/>
      <c r="G326" s="310"/>
      <c r="H326" s="362"/>
      <c r="I326" s="362"/>
      <c r="J326" s="517"/>
      <c r="K326" s="505"/>
      <c r="L326" s="118">
        <f t="shared" si="9"/>
        <v>0</v>
      </c>
      <c r="M326" s="147"/>
      <c r="N326" s="304">
        <f t="shared" si="10"/>
        <v>0</v>
      </c>
    </row>
    <row r="327" spans="2:14" ht="21" customHeight="1" x14ac:dyDescent="0.25">
      <c r="B327" s="429" t="s">
        <v>31</v>
      </c>
      <c r="C327" s="430"/>
      <c r="D327" s="360"/>
      <c r="E327" s="166"/>
      <c r="F327" s="104"/>
      <c r="G327" s="310"/>
      <c r="H327" s="362"/>
      <c r="I327" s="362"/>
      <c r="J327" s="529"/>
      <c r="K327" s="530"/>
      <c r="L327" s="118">
        <f t="shared" si="9"/>
        <v>0</v>
      </c>
      <c r="M327" s="147"/>
      <c r="N327" s="304">
        <f t="shared" si="10"/>
        <v>0</v>
      </c>
    </row>
    <row r="328" spans="2:14" ht="30" x14ac:dyDescent="0.25">
      <c r="B328" s="12" t="s">
        <v>20</v>
      </c>
      <c r="C328" s="122" t="s">
        <v>308</v>
      </c>
      <c r="D328" s="147">
        <v>2000</v>
      </c>
      <c r="E328" s="118">
        <v>1</v>
      </c>
      <c r="F328" s="104"/>
      <c r="G328" s="362"/>
      <c r="H328" s="362"/>
      <c r="I328" s="362"/>
      <c r="J328" s="504">
        <v>2000</v>
      </c>
      <c r="K328" s="507">
        <v>1</v>
      </c>
      <c r="L328" s="118">
        <f t="shared" si="9"/>
        <v>2600</v>
      </c>
      <c r="M328" s="147">
        <v>2500</v>
      </c>
      <c r="N328" s="304">
        <f t="shared" si="10"/>
        <v>-100</v>
      </c>
    </row>
    <row r="329" spans="2:14" ht="30" x14ac:dyDescent="0.25">
      <c r="B329" s="12" t="s">
        <v>10</v>
      </c>
      <c r="C329" s="123" t="s">
        <v>313</v>
      </c>
      <c r="D329" s="152">
        <v>1300</v>
      </c>
      <c r="E329" s="118">
        <v>1</v>
      </c>
      <c r="F329" s="104"/>
      <c r="G329" s="147"/>
      <c r="H329" s="362"/>
      <c r="I329" s="362"/>
      <c r="J329" s="506">
        <v>1300</v>
      </c>
      <c r="K329" s="507">
        <v>1</v>
      </c>
      <c r="L329" s="118">
        <f t="shared" si="9"/>
        <v>1690</v>
      </c>
      <c r="M329" s="147">
        <v>1600</v>
      </c>
      <c r="N329" s="304">
        <f t="shared" si="10"/>
        <v>-90</v>
      </c>
    </row>
    <row r="330" spans="2:14" ht="30" x14ac:dyDescent="0.25">
      <c r="B330" s="12" t="s">
        <v>10</v>
      </c>
      <c r="C330" s="123" t="s">
        <v>313</v>
      </c>
      <c r="D330" s="59">
        <v>1300</v>
      </c>
      <c r="E330" s="324">
        <v>1</v>
      </c>
      <c r="F330" s="104"/>
      <c r="G330" s="220"/>
      <c r="H330" s="362"/>
      <c r="I330" s="362"/>
      <c r="J330" s="522">
        <v>1300</v>
      </c>
      <c r="K330" s="515">
        <v>1</v>
      </c>
      <c r="L330" s="118">
        <f t="shared" si="9"/>
        <v>1690</v>
      </c>
      <c r="M330" s="147">
        <v>1600</v>
      </c>
      <c r="N330" s="304">
        <f t="shared" si="10"/>
        <v>-90</v>
      </c>
    </row>
    <row r="331" spans="2:14" ht="30" customHeight="1" x14ac:dyDescent="0.25">
      <c r="B331" s="421" t="s">
        <v>515</v>
      </c>
      <c r="C331" s="421"/>
      <c r="D331" s="258"/>
      <c r="E331" s="258"/>
      <c r="F331" s="104"/>
      <c r="G331" s="233"/>
      <c r="H331" s="362"/>
      <c r="I331" s="362"/>
      <c r="J331" s="531"/>
      <c r="K331" s="531"/>
      <c r="L331" s="118">
        <f t="shared" si="9"/>
        <v>0</v>
      </c>
      <c r="M331" s="147"/>
      <c r="N331" s="304">
        <f t="shared" si="10"/>
        <v>0</v>
      </c>
    </row>
    <row r="332" spans="2:14" ht="27" customHeight="1" x14ac:dyDescent="0.25">
      <c r="B332" s="425" t="s">
        <v>415</v>
      </c>
      <c r="C332" s="425"/>
      <c r="D332" s="393"/>
      <c r="E332" s="166"/>
      <c r="F332" s="104"/>
      <c r="G332" s="338"/>
      <c r="H332" s="362"/>
      <c r="I332" s="362"/>
      <c r="J332" s="532"/>
      <c r="K332" s="530"/>
      <c r="L332" s="118">
        <f t="shared" si="9"/>
        <v>0</v>
      </c>
      <c r="M332" s="147"/>
      <c r="N332" s="304">
        <f t="shared" si="10"/>
        <v>0</v>
      </c>
    </row>
    <row r="333" spans="2:14" ht="30" x14ac:dyDescent="0.25">
      <c r="B333" s="12" t="s">
        <v>20</v>
      </c>
      <c r="C333" s="122" t="s">
        <v>308</v>
      </c>
      <c r="D333" s="147">
        <v>2000</v>
      </c>
      <c r="E333" s="123">
        <v>1</v>
      </c>
      <c r="F333" s="275"/>
      <c r="G333" s="192"/>
      <c r="H333" s="362"/>
      <c r="I333" s="362"/>
      <c r="J333" s="504">
        <v>2000</v>
      </c>
      <c r="K333" s="507">
        <v>1</v>
      </c>
      <c r="L333" s="118">
        <f t="shared" si="9"/>
        <v>2600</v>
      </c>
      <c r="M333" s="147">
        <v>2500</v>
      </c>
      <c r="N333" s="304">
        <f t="shared" si="10"/>
        <v>-100</v>
      </c>
    </row>
    <row r="334" spans="2:14" ht="30" x14ac:dyDescent="0.25">
      <c r="B334" s="12" t="s">
        <v>10</v>
      </c>
      <c r="C334" s="123" t="s">
        <v>313</v>
      </c>
      <c r="D334" s="152">
        <v>1300</v>
      </c>
      <c r="E334" s="123">
        <v>1</v>
      </c>
      <c r="F334" s="104"/>
      <c r="G334" s="362"/>
      <c r="H334" s="362"/>
      <c r="I334" s="362"/>
      <c r="J334" s="506">
        <v>1300</v>
      </c>
      <c r="K334" s="507">
        <v>1</v>
      </c>
      <c r="L334" s="118">
        <f t="shared" ref="L334:L336" si="11">J334+J334*30%</f>
        <v>1690</v>
      </c>
      <c r="M334" s="147">
        <v>1600</v>
      </c>
      <c r="N334" s="304">
        <f t="shared" si="10"/>
        <v>-90</v>
      </c>
    </row>
    <row r="335" spans="2:14" ht="30" x14ac:dyDescent="0.25">
      <c r="B335" s="12" t="s">
        <v>10</v>
      </c>
      <c r="C335" s="123" t="s">
        <v>313</v>
      </c>
      <c r="D335" s="152">
        <v>1300</v>
      </c>
      <c r="E335" s="123">
        <v>1</v>
      </c>
      <c r="F335" s="104"/>
      <c r="G335" s="362"/>
      <c r="H335" s="362"/>
      <c r="I335" s="362"/>
      <c r="J335" s="506">
        <v>1300</v>
      </c>
      <c r="K335" s="507">
        <v>1</v>
      </c>
      <c r="L335" s="118">
        <f t="shared" si="11"/>
        <v>1690</v>
      </c>
      <c r="M335" s="147">
        <v>1600</v>
      </c>
      <c r="N335" s="304">
        <f t="shared" si="10"/>
        <v>-90</v>
      </c>
    </row>
    <row r="336" spans="2:14" ht="30" x14ac:dyDescent="0.25">
      <c r="B336" s="12" t="s">
        <v>11</v>
      </c>
      <c r="C336" s="123" t="s">
        <v>311</v>
      </c>
      <c r="D336" s="152">
        <v>1200</v>
      </c>
      <c r="E336" s="123">
        <v>1</v>
      </c>
      <c r="F336" s="104"/>
      <c r="G336" s="362"/>
      <c r="H336" s="362"/>
      <c r="I336" s="362"/>
      <c r="J336" s="506">
        <v>1200</v>
      </c>
      <c r="K336" s="507">
        <v>1</v>
      </c>
      <c r="L336" s="118">
        <f t="shared" si="11"/>
        <v>1560</v>
      </c>
      <c r="M336" s="147">
        <v>1600</v>
      </c>
      <c r="N336" s="304">
        <f t="shared" si="10"/>
        <v>40</v>
      </c>
    </row>
    <row r="337" spans="2:16" ht="31.5" customHeight="1" x14ac:dyDescent="0.25">
      <c r="B337" s="422"/>
      <c r="C337" s="422"/>
      <c r="D337" s="377"/>
      <c r="E337" s="377"/>
      <c r="F337" s="378"/>
      <c r="G337" s="379"/>
      <c r="H337" s="17"/>
      <c r="I337" s="17"/>
      <c r="J337" s="396">
        <f>SUM(J4:J336)</f>
        <v>424400</v>
      </c>
      <c r="K337" s="3">
        <f>SUM(K4:K336)</f>
        <v>235</v>
      </c>
      <c r="L337" s="396">
        <f t="shared" ref="L337:N337" si="12">SUM(L4:L336)</f>
        <v>541025</v>
      </c>
      <c r="M337" s="409">
        <f t="shared" si="12"/>
        <v>518200</v>
      </c>
      <c r="N337" s="396">
        <f t="shared" si="12"/>
        <v>-22825</v>
      </c>
    </row>
    <row r="338" spans="2:16" ht="30" x14ac:dyDescent="0.25">
      <c r="D338" s="386">
        <f>SUM(D4:D337)</f>
        <v>446140</v>
      </c>
      <c r="E338" s="386">
        <f>SUM(E4:E337)</f>
        <v>233</v>
      </c>
      <c r="F338" s="386">
        <f t="shared" ref="F338:I338" si="13">SUM(F4:F337)</f>
        <v>67840</v>
      </c>
      <c r="G338" s="386">
        <f t="shared" si="13"/>
        <v>20</v>
      </c>
      <c r="H338" s="386">
        <f t="shared" si="13"/>
        <v>49200</v>
      </c>
      <c r="I338" s="386">
        <f t="shared" si="13"/>
        <v>23</v>
      </c>
      <c r="J338" s="397">
        <v>446740</v>
      </c>
      <c r="K338" s="3">
        <v>233</v>
      </c>
      <c r="L338" s="398">
        <f>L337*12</f>
        <v>6492300</v>
      </c>
      <c r="M338" s="406">
        <f>M337*12</f>
        <v>6218400</v>
      </c>
      <c r="O338" s="405" t="s">
        <v>652</v>
      </c>
      <c r="P338" s="405"/>
    </row>
    <row r="339" spans="2:16" ht="17.25" x14ac:dyDescent="0.25">
      <c r="D339" s="386">
        <f>D338+600</f>
        <v>446740</v>
      </c>
      <c r="F339" s="386">
        <f>F338-11340</f>
        <v>56500</v>
      </c>
      <c r="J339" s="387">
        <f>J338-J337</f>
        <v>22340</v>
      </c>
      <c r="M339" s="408">
        <f>M338-5400000</f>
        <v>818400</v>
      </c>
    </row>
    <row r="340" spans="2:16" x14ac:dyDescent="0.25">
      <c r="F340" s="386">
        <f>F339*3</f>
        <v>169500</v>
      </c>
      <c r="J340" s="396">
        <v>446840</v>
      </c>
      <c r="K340" s="3">
        <v>235</v>
      </c>
    </row>
    <row r="341" spans="2:16" x14ac:dyDescent="0.25">
      <c r="J341" s="398">
        <f>J340-J337</f>
        <v>22440</v>
      </c>
    </row>
  </sheetData>
  <mergeCells count="77">
    <mergeCell ref="B332:C332"/>
    <mergeCell ref="B337:C337"/>
    <mergeCell ref="J1:K1"/>
    <mergeCell ref="B310:C310"/>
    <mergeCell ref="B323:C323"/>
    <mergeCell ref="B324:C324"/>
    <mergeCell ref="B326:C326"/>
    <mergeCell ref="B327:C327"/>
    <mergeCell ref="B331:C331"/>
    <mergeCell ref="B291:C291"/>
    <mergeCell ref="B297:C297"/>
    <mergeCell ref="B298:C298"/>
    <mergeCell ref="B302:C302"/>
    <mergeCell ref="B303:C303"/>
    <mergeCell ref="B309:C309"/>
    <mergeCell ref="B266:C266"/>
    <mergeCell ref="B272:C272"/>
    <mergeCell ref="B273:C273"/>
    <mergeCell ref="B285:C285"/>
    <mergeCell ref="B286:C286"/>
    <mergeCell ref="B290:C290"/>
    <mergeCell ref="B265:C265"/>
    <mergeCell ref="B205:C205"/>
    <mergeCell ref="B207:C207"/>
    <mergeCell ref="B213:C213"/>
    <mergeCell ref="B224:C224"/>
    <mergeCell ref="B225:C225"/>
    <mergeCell ref="B230:C230"/>
    <mergeCell ref="B231:C231"/>
    <mergeCell ref="B239:C239"/>
    <mergeCell ref="B240:C240"/>
    <mergeCell ref="B255:C255"/>
    <mergeCell ref="B256:C256"/>
    <mergeCell ref="B204:C204"/>
    <mergeCell ref="B171:C171"/>
    <mergeCell ref="B173:C173"/>
    <mergeCell ref="B176:C176"/>
    <mergeCell ref="B182:C182"/>
    <mergeCell ref="B183:C183"/>
    <mergeCell ref="B190:C190"/>
    <mergeCell ref="B191:C191"/>
    <mergeCell ref="B193:C193"/>
    <mergeCell ref="B194:C194"/>
    <mergeCell ref="B198:C198"/>
    <mergeCell ref="B199:C199"/>
    <mergeCell ref="B138:C138"/>
    <mergeCell ref="B139:C139"/>
    <mergeCell ref="B155:C155"/>
    <mergeCell ref="B156:C156"/>
    <mergeCell ref="B170:C170"/>
    <mergeCell ref="B132:C132"/>
    <mergeCell ref="B70:C70"/>
    <mergeCell ref="B71:C71"/>
    <mergeCell ref="B80:C80"/>
    <mergeCell ref="B81:C81"/>
    <mergeCell ref="B98:C98"/>
    <mergeCell ref="B99:C99"/>
    <mergeCell ref="B107:C107"/>
    <mergeCell ref="B108:C108"/>
    <mergeCell ref="B117:C117"/>
    <mergeCell ref="B118:C118"/>
    <mergeCell ref="B131:C131"/>
    <mergeCell ref="B46:C46"/>
    <mergeCell ref="B3:C3"/>
    <mergeCell ref="Q5:Q9"/>
    <mergeCell ref="B12:C12"/>
    <mergeCell ref="B21:C21"/>
    <mergeCell ref="B22:C22"/>
    <mergeCell ref="B28:C28"/>
    <mergeCell ref="B29:C29"/>
    <mergeCell ref="B37:C37"/>
    <mergeCell ref="B38:C38"/>
    <mergeCell ref="B45:C45"/>
    <mergeCell ref="B1:C1"/>
    <mergeCell ref="D1:E1"/>
    <mergeCell ref="F1:I1"/>
    <mergeCell ref="L1:M1"/>
  </mergeCells>
  <pageMargins left="0" right="0" top="0" bottom="0" header="0" footer="0"/>
  <pageSetup paperSize="9" scale="75" fitToHeight="0" orientation="landscape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368"/>
  <sheetViews>
    <sheetView workbookViewId="0">
      <selection activeCell="B3" sqref="B3:E3"/>
    </sheetView>
  </sheetViews>
  <sheetFormatPr defaultRowHeight="15" x14ac:dyDescent="0.25"/>
  <cols>
    <col min="1" max="1" width="7.7109375" style="2" customWidth="1"/>
    <col min="2" max="2" width="22.85546875" style="3" customWidth="1"/>
    <col min="3" max="3" width="23.7109375" style="3" customWidth="1"/>
    <col min="4" max="4" width="15" style="41" customWidth="1"/>
    <col min="5" max="5" width="25.28515625" style="3" customWidth="1"/>
    <col min="6" max="6" width="31.28515625" style="70" customWidth="1"/>
    <col min="7" max="7" width="22.140625" style="3" customWidth="1"/>
    <col min="8" max="8" width="27" style="3" customWidth="1"/>
    <col min="9" max="16384" width="9.140625" style="3"/>
  </cols>
  <sheetData>
    <row r="1" spans="1:7" ht="48" customHeight="1" x14ac:dyDescent="0.25">
      <c r="A1" s="413" t="s">
        <v>618</v>
      </c>
      <c r="B1" s="414"/>
      <c r="C1" s="414"/>
      <c r="D1" s="414"/>
      <c r="E1" s="415"/>
      <c r="F1" s="62"/>
    </row>
    <row r="2" spans="1:7" ht="80.25" customHeight="1" x14ac:dyDescent="0.25">
      <c r="A2" s="29" t="s">
        <v>0</v>
      </c>
      <c r="B2" s="139" t="s">
        <v>1</v>
      </c>
      <c r="C2" s="139" t="s">
        <v>315</v>
      </c>
      <c r="D2" s="36" t="s">
        <v>3</v>
      </c>
      <c r="E2" s="139" t="s">
        <v>4</v>
      </c>
      <c r="F2" s="21"/>
      <c r="G2" s="21"/>
    </row>
    <row r="3" spans="1:7" ht="80.25" customHeight="1" x14ac:dyDescent="0.25">
      <c r="A3" s="29"/>
      <c r="B3" s="413" t="s">
        <v>617</v>
      </c>
      <c r="C3" s="414"/>
      <c r="D3" s="414"/>
      <c r="E3" s="415"/>
      <c r="F3" s="21"/>
      <c r="G3" s="21"/>
    </row>
    <row r="4" spans="1:7" s="1" customFormat="1" ht="19.5" customHeight="1" x14ac:dyDescent="0.25">
      <c r="A4" s="29"/>
      <c r="B4" s="467" t="s">
        <v>5</v>
      </c>
      <c r="C4" s="468"/>
      <c r="D4" s="469"/>
      <c r="E4" s="247">
        <f>A11</f>
        <v>6</v>
      </c>
      <c r="F4" s="63"/>
      <c r="G4" s="22"/>
    </row>
    <row r="5" spans="1:7" ht="52.5" customHeight="1" x14ac:dyDescent="0.25">
      <c r="A5" s="29">
        <v>1</v>
      </c>
      <c r="B5" s="4" t="s">
        <v>6</v>
      </c>
      <c r="C5" s="29" t="s">
        <v>325</v>
      </c>
      <c r="D5" s="147">
        <v>6250</v>
      </c>
      <c r="E5" s="6" t="s">
        <v>466</v>
      </c>
      <c r="F5" s="63"/>
      <c r="G5" s="4"/>
    </row>
    <row r="6" spans="1:7" ht="50.25" customHeight="1" x14ac:dyDescent="0.25">
      <c r="A6" s="29">
        <v>2</v>
      </c>
      <c r="B6" s="4" t="s">
        <v>7</v>
      </c>
      <c r="C6" s="29" t="s">
        <v>325</v>
      </c>
      <c r="D6" s="147"/>
      <c r="E6" s="52"/>
      <c r="F6" s="63"/>
      <c r="G6" s="4"/>
    </row>
    <row r="7" spans="1:7" ht="52.5" customHeight="1" x14ac:dyDescent="0.25">
      <c r="A7" s="29">
        <v>3</v>
      </c>
      <c r="B7" s="4" t="s">
        <v>8</v>
      </c>
      <c r="C7" s="29" t="s">
        <v>325</v>
      </c>
      <c r="D7" s="147"/>
      <c r="E7" s="52"/>
      <c r="F7" s="19"/>
      <c r="G7" s="4"/>
    </row>
    <row r="8" spans="1:7" ht="51.75" customHeight="1" x14ac:dyDescent="0.25">
      <c r="A8" s="29">
        <v>4</v>
      </c>
      <c r="B8" s="4" t="s">
        <v>8</v>
      </c>
      <c r="C8" s="29" t="s">
        <v>325</v>
      </c>
      <c r="D8" s="147"/>
      <c r="E8" s="52"/>
      <c r="F8" s="63"/>
      <c r="G8" s="4"/>
    </row>
    <row r="9" spans="1:7" ht="51.75" customHeight="1" x14ac:dyDescent="0.25">
      <c r="A9" s="29">
        <v>5</v>
      </c>
      <c r="B9" s="177" t="s">
        <v>8</v>
      </c>
      <c r="C9" s="158" t="s">
        <v>325</v>
      </c>
      <c r="D9" s="273"/>
      <c r="E9" s="52"/>
      <c r="F9" s="63"/>
      <c r="G9" s="4"/>
    </row>
    <row r="10" spans="1:7" ht="48.75" customHeight="1" x14ac:dyDescent="0.25">
      <c r="A10" s="29">
        <v>6</v>
      </c>
      <c r="B10" s="177" t="s">
        <v>8</v>
      </c>
      <c r="C10" s="158" t="s">
        <v>325</v>
      </c>
      <c r="D10" s="273"/>
      <c r="E10" s="52"/>
      <c r="F10" s="63"/>
      <c r="G10" s="4"/>
    </row>
    <row r="11" spans="1:7" x14ac:dyDescent="0.25">
      <c r="A11" s="139">
        <v>6</v>
      </c>
      <c r="B11" s="496" t="s">
        <v>515</v>
      </c>
      <c r="C11" s="497"/>
      <c r="D11" s="255">
        <f>SUM(D5:D10)</f>
        <v>6250</v>
      </c>
      <c r="E11" s="52"/>
      <c r="F11" s="63"/>
      <c r="G11" s="4"/>
    </row>
    <row r="12" spans="1:7" ht="42.75" customHeight="1" x14ac:dyDescent="0.25">
      <c r="A12" s="29"/>
      <c r="B12" s="498" t="s">
        <v>342</v>
      </c>
      <c r="C12" s="499"/>
      <c r="D12" s="500"/>
      <c r="E12" s="246">
        <f>A19</f>
        <v>6</v>
      </c>
      <c r="F12" s="63"/>
      <c r="G12" s="4"/>
    </row>
    <row r="13" spans="1:7" ht="45" x14ac:dyDescent="0.25">
      <c r="A13" s="29">
        <v>1</v>
      </c>
      <c r="B13" s="7" t="s">
        <v>16</v>
      </c>
      <c r="C13" s="131" t="s">
        <v>309</v>
      </c>
      <c r="D13" s="148">
        <v>1600</v>
      </c>
      <c r="E13" s="54" t="s">
        <v>467</v>
      </c>
      <c r="F13" s="63"/>
      <c r="G13" s="4"/>
    </row>
    <row r="14" spans="1:7" ht="45" x14ac:dyDescent="0.25">
      <c r="A14" s="29">
        <v>2</v>
      </c>
      <c r="B14" s="7" t="s">
        <v>346</v>
      </c>
      <c r="C14" s="131" t="s">
        <v>309</v>
      </c>
      <c r="D14" s="148">
        <v>1300</v>
      </c>
      <c r="E14" s="52" t="s">
        <v>500</v>
      </c>
      <c r="F14" s="63"/>
      <c r="G14" s="4"/>
    </row>
    <row r="15" spans="1:7" ht="45" x14ac:dyDescent="0.25">
      <c r="A15" s="29">
        <v>3</v>
      </c>
      <c r="B15" s="7" t="s">
        <v>464</v>
      </c>
      <c r="C15" s="131" t="s">
        <v>309</v>
      </c>
      <c r="D15" s="148">
        <v>1300</v>
      </c>
      <c r="E15" s="52" t="s">
        <v>500</v>
      </c>
      <c r="F15" s="63"/>
      <c r="G15" s="4"/>
    </row>
    <row r="16" spans="1:7" ht="45" x14ac:dyDescent="0.25">
      <c r="A16" s="29">
        <v>4</v>
      </c>
      <c r="B16" s="7" t="s">
        <v>464</v>
      </c>
      <c r="C16" s="131" t="s">
        <v>309</v>
      </c>
      <c r="D16" s="148">
        <v>1300</v>
      </c>
      <c r="E16" s="52" t="s">
        <v>500</v>
      </c>
      <c r="F16" s="63"/>
      <c r="G16" s="4"/>
    </row>
    <row r="17" spans="1:8" ht="45" x14ac:dyDescent="0.25">
      <c r="A17" s="29">
        <v>5</v>
      </c>
      <c r="B17" s="47" t="s">
        <v>464</v>
      </c>
      <c r="C17" s="131" t="s">
        <v>309</v>
      </c>
      <c r="D17" s="151">
        <v>1100</v>
      </c>
      <c r="E17" s="52" t="s">
        <v>500</v>
      </c>
      <c r="F17" s="63"/>
      <c r="G17" s="4"/>
    </row>
    <row r="18" spans="1:8" ht="45" x14ac:dyDescent="0.25">
      <c r="A18" s="29">
        <v>6</v>
      </c>
      <c r="B18" s="47" t="s">
        <v>300</v>
      </c>
      <c r="C18" s="131" t="s">
        <v>309</v>
      </c>
      <c r="D18" s="244">
        <v>1300</v>
      </c>
      <c r="E18" s="52" t="s">
        <v>500</v>
      </c>
      <c r="F18" s="63"/>
      <c r="G18" s="4"/>
    </row>
    <row r="19" spans="1:8" x14ac:dyDescent="0.25">
      <c r="A19" s="139">
        <v>6</v>
      </c>
      <c r="B19" s="489" t="s">
        <v>515</v>
      </c>
      <c r="C19" s="475"/>
      <c r="D19" s="243">
        <f>SUM(D13:D18)</f>
        <v>7900</v>
      </c>
      <c r="E19" s="52"/>
      <c r="F19" s="63"/>
      <c r="G19" s="4"/>
    </row>
    <row r="20" spans="1:8" ht="48" customHeight="1" x14ac:dyDescent="0.25">
      <c r="A20" s="29" t="s">
        <v>9</v>
      </c>
      <c r="B20" s="463" t="s">
        <v>561</v>
      </c>
      <c r="C20" s="464"/>
      <c r="D20" s="465"/>
      <c r="E20" s="245">
        <f>A24+A33+A40+A64+A74+A92+A101+A111</f>
        <v>76</v>
      </c>
      <c r="F20" s="63"/>
      <c r="G20" s="4"/>
    </row>
    <row r="21" spans="1:8" ht="75" x14ac:dyDescent="0.25">
      <c r="A21" s="29">
        <v>1</v>
      </c>
      <c r="B21" s="4" t="s">
        <v>19</v>
      </c>
      <c r="C21" s="122" t="s">
        <v>307</v>
      </c>
      <c r="D21" s="147">
        <v>4400</v>
      </c>
      <c r="E21" s="47" t="s">
        <v>486</v>
      </c>
      <c r="F21" s="205" t="s">
        <v>119</v>
      </c>
      <c r="G21" s="48"/>
    </row>
    <row r="22" spans="1:8" ht="90" x14ac:dyDescent="0.25">
      <c r="A22" s="29">
        <v>2</v>
      </c>
      <c r="B22" s="6" t="s">
        <v>30</v>
      </c>
      <c r="C22" s="162" t="s">
        <v>314</v>
      </c>
      <c r="D22" s="151">
        <v>3600</v>
      </c>
      <c r="E22" s="161" t="s">
        <v>101</v>
      </c>
      <c r="F22" s="204"/>
      <c r="G22" s="48"/>
    </row>
    <row r="23" spans="1:8" ht="57" customHeight="1" x14ac:dyDescent="0.25">
      <c r="A23" s="29">
        <v>3</v>
      </c>
      <c r="B23" s="216" t="s">
        <v>30</v>
      </c>
      <c r="C23" s="217" t="s">
        <v>314</v>
      </c>
      <c r="D23" s="220">
        <v>3600</v>
      </c>
      <c r="E23" s="296" t="s">
        <v>367</v>
      </c>
      <c r="F23" s="106"/>
      <c r="G23" s="48"/>
    </row>
    <row r="24" spans="1:8" ht="24.75" customHeight="1" x14ac:dyDescent="0.25">
      <c r="A24" s="139">
        <v>3</v>
      </c>
      <c r="B24" s="461" t="s">
        <v>515</v>
      </c>
      <c r="C24" s="462"/>
      <c r="D24" s="242">
        <f>SUM(D21:D23)</f>
        <v>11600</v>
      </c>
      <c r="E24" s="161"/>
      <c r="F24" s="106"/>
      <c r="G24" s="48"/>
    </row>
    <row r="25" spans="1:8" s="55" customFormat="1" ht="30" customHeight="1" x14ac:dyDescent="0.25">
      <c r="A25" s="136"/>
      <c r="B25" s="442" t="s">
        <v>488</v>
      </c>
      <c r="C25" s="443"/>
      <c r="D25" s="495"/>
      <c r="E25" s="166">
        <v>7</v>
      </c>
      <c r="F25" s="83"/>
      <c r="G25" s="7"/>
    </row>
    <row r="26" spans="1:8" s="55" customFormat="1" ht="66" customHeight="1" x14ac:dyDescent="0.25">
      <c r="A26" s="136">
        <v>1</v>
      </c>
      <c r="B26" s="4" t="s">
        <v>20</v>
      </c>
      <c r="C26" s="122" t="s">
        <v>308</v>
      </c>
      <c r="D26" s="151">
        <v>2500</v>
      </c>
      <c r="E26" s="54" t="s">
        <v>369</v>
      </c>
      <c r="F26" s="83"/>
      <c r="G26" s="7"/>
    </row>
    <row r="27" spans="1:8" s="55" customFormat="1" ht="51" customHeight="1" x14ac:dyDescent="0.25">
      <c r="A27" s="136">
        <v>2</v>
      </c>
      <c r="B27" s="4" t="s">
        <v>293</v>
      </c>
      <c r="C27" s="122" t="s">
        <v>310</v>
      </c>
      <c r="D27" s="151">
        <v>2100</v>
      </c>
      <c r="E27" s="4" t="s">
        <v>57</v>
      </c>
      <c r="F27" s="83"/>
      <c r="G27" s="7"/>
      <c r="H27" s="2"/>
    </row>
    <row r="28" spans="1:8" s="55" customFormat="1" ht="52.5" customHeight="1" x14ac:dyDescent="0.25">
      <c r="A28" s="136">
        <v>3</v>
      </c>
      <c r="B28" s="4" t="s">
        <v>10</v>
      </c>
      <c r="C28" s="123" t="s">
        <v>313</v>
      </c>
      <c r="D28" s="151">
        <v>1600</v>
      </c>
      <c r="E28" s="4" t="s">
        <v>58</v>
      </c>
      <c r="F28" s="83"/>
      <c r="G28" s="7"/>
    </row>
    <row r="29" spans="1:8" s="55" customFormat="1" ht="55.5" customHeight="1" x14ac:dyDescent="0.25">
      <c r="A29" s="136">
        <v>4</v>
      </c>
      <c r="B29" s="7" t="s">
        <v>10</v>
      </c>
      <c r="C29" s="123" t="s">
        <v>313</v>
      </c>
      <c r="D29" s="151">
        <v>1600</v>
      </c>
      <c r="E29" s="7" t="s">
        <v>59</v>
      </c>
      <c r="F29" s="83"/>
      <c r="G29" s="7"/>
    </row>
    <row r="30" spans="1:8" s="55" customFormat="1" ht="49.5" customHeight="1" x14ac:dyDescent="0.25">
      <c r="A30" s="136">
        <v>5</v>
      </c>
      <c r="B30" s="47" t="s">
        <v>10</v>
      </c>
      <c r="C30" s="167" t="s">
        <v>313</v>
      </c>
      <c r="D30" s="151">
        <v>1200</v>
      </c>
      <c r="E30" s="47" t="s">
        <v>370</v>
      </c>
      <c r="F30" s="83"/>
      <c r="G30" s="7"/>
    </row>
    <row r="31" spans="1:8" s="55" customFormat="1" ht="48" customHeight="1" x14ac:dyDescent="0.25">
      <c r="A31" s="136">
        <v>6</v>
      </c>
      <c r="B31" s="4" t="s">
        <v>11</v>
      </c>
      <c r="C31" s="123" t="s">
        <v>311</v>
      </c>
      <c r="D31" s="151">
        <v>1200</v>
      </c>
      <c r="E31" s="4" t="s">
        <v>60</v>
      </c>
      <c r="F31" s="83"/>
      <c r="G31" s="7"/>
    </row>
    <row r="32" spans="1:8" s="55" customFormat="1" ht="50.25" customHeight="1" x14ac:dyDescent="0.25">
      <c r="A32" s="136">
        <v>7</v>
      </c>
      <c r="B32" s="4" t="s">
        <v>11</v>
      </c>
      <c r="C32" s="123" t="s">
        <v>311</v>
      </c>
      <c r="D32" s="151">
        <v>1200</v>
      </c>
      <c r="E32" s="19" t="s">
        <v>140</v>
      </c>
      <c r="F32" s="83"/>
      <c r="G32" s="7"/>
    </row>
    <row r="33" spans="1:7" s="55" customFormat="1" x14ac:dyDescent="0.25">
      <c r="A33" s="56">
        <v>7</v>
      </c>
      <c r="B33" s="413" t="s">
        <v>515</v>
      </c>
      <c r="C33" s="415"/>
      <c r="D33" s="243">
        <f>SUM(D26:D32)</f>
        <v>11400</v>
      </c>
      <c r="E33" s="19"/>
      <c r="F33" s="83"/>
      <c r="G33" s="7"/>
    </row>
    <row r="34" spans="1:7" ht="54" customHeight="1" x14ac:dyDescent="0.25">
      <c r="A34" s="29"/>
      <c r="B34" s="436" t="s">
        <v>489</v>
      </c>
      <c r="C34" s="437"/>
      <c r="D34" s="473"/>
      <c r="E34" s="11">
        <v>5</v>
      </c>
      <c r="F34" s="63"/>
      <c r="G34" s="4"/>
    </row>
    <row r="35" spans="1:7" ht="75" x14ac:dyDescent="0.25">
      <c r="A35" s="29">
        <v>1</v>
      </c>
      <c r="B35" s="4" t="s">
        <v>20</v>
      </c>
      <c r="C35" s="122" t="s">
        <v>308</v>
      </c>
      <c r="D35" s="147">
        <v>3100</v>
      </c>
      <c r="E35" s="6" t="s">
        <v>109</v>
      </c>
      <c r="F35" s="66"/>
      <c r="G35" s="4"/>
    </row>
    <row r="36" spans="1:7" ht="45" x14ac:dyDescent="0.25">
      <c r="A36" s="29">
        <v>2</v>
      </c>
      <c r="B36" s="261" t="s">
        <v>10</v>
      </c>
      <c r="C36" s="292" t="s">
        <v>313</v>
      </c>
      <c r="D36" s="262">
        <v>1400</v>
      </c>
      <c r="E36" s="216" t="s">
        <v>501</v>
      </c>
      <c r="F36" s="66"/>
      <c r="G36" s="4"/>
    </row>
    <row r="37" spans="1:7" ht="45" x14ac:dyDescent="0.25">
      <c r="A37" s="29">
        <v>3</v>
      </c>
      <c r="B37" s="261" t="s">
        <v>11</v>
      </c>
      <c r="C37" s="292" t="s">
        <v>311</v>
      </c>
      <c r="D37" s="150">
        <v>900</v>
      </c>
      <c r="E37" s="216" t="s">
        <v>501</v>
      </c>
      <c r="F37" s="66"/>
      <c r="G37" s="4"/>
    </row>
    <row r="38" spans="1:7" ht="45" x14ac:dyDescent="0.25">
      <c r="A38" s="29">
        <v>4</v>
      </c>
      <c r="B38" s="216" t="s">
        <v>14</v>
      </c>
      <c r="C38" s="217" t="s">
        <v>312</v>
      </c>
      <c r="D38" s="220">
        <v>1150</v>
      </c>
      <c r="E38" s="261" t="s">
        <v>606</v>
      </c>
      <c r="F38" s="63"/>
      <c r="G38" s="4"/>
    </row>
    <row r="39" spans="1:7" ht="45" x14ac:dyDescent="0.25">
      <c r="A39" s="29">
        <v>5</v>
      </c>
      <c r="B39" s="6" t="s">
        <v>10</v>
      </c>
      <c r="C39" s="167" t="s">
        <v>313</v>
      </c>
      <c r="D39" s="147">
        <v>1200</v>
      </c>
      <c r="E39" s="6" t="s">
        <v>376</v>
      </c>
      <c r="F39" s="66"/>
      <c r="G39" s="4"/>
    </row>
    <row r="40" spans="1:7" x14ac:dyDescent="0.25">
      <c r="A40" s="139">
        <v>5</v>
      </c>
      <c r="B40" s="461" t="s">
        <v>515</v>
      </c>
      <c r="C40" s="462"/>
      <c r="D40" s="242">
        <f>SUM(D35:D39)</f>
        <v>7750</v>
      </c>
      <c r="E40" s="6"/>
      <c r="F40" s="66"/>
      <c r="G40" s="4"/>
    </row>
    <row r="41" spans="1:7" ht="50.25" customHeight="1" x14ac:dyDescent="0.25">
      <c r="A41" s="29"/>
      <c r="B41" s="436" t="s">
        <v>490</v>
      </c>
      <c r="C41" s="437"/>
      <c r="D41" s="473"/>
      <c r="E41" s="13">
        <v>22</v>
      </c>
      <c r="F41" s="63"/>
      <c r="G41" s="4"/>
    </row>
    <row r="42" spans="1:7" ht="75" x14ac:dyDescent="0.25">
      <c r="A42" s="29">
        <v>1</v>
      </c>
      <c r="B42" s="4" t="s">
        <v>20</v>
      </c>
      <c r="C42" s="122" t="s">
        <v>308</v>
      </c>
      <c r="D42" s="147">
        <v>3100</v>
      </c>
      <c r="E42" s="6" t="s">
        <v>111</v>
      </c>
      <c r="F42" s="66"/>
      <c r="G42" s="4"/>
    </row>
    <row r="43" spans="1:7" ht="45" x14ac:dyDescent="0.25">
      <c r="A43" s="29">
        <v>2</v>
      </c>
      <c r="B43" s="6" t="s">
        <v>10</v>
      </c>
      <c r="C43" s="162" t="s">
        <v>310</v>
      </c>
      <c r="D43" s="147">
        <v>1700</v>
      </c>
      <c r="E43" s="161" t="s">
        <v>377</v>
      </c>
      <c r="F43" s="66"/>
      <c r="G43" s="4"/>
    </row>
    <row r="44" spans="1:7" ht="45" x14ac:dyDescent="0.25">
      <c r="A44" s="29">
        <v>3</v>
      </c>
      <c r="B44" s="216" t="s">
        <v>10</v>
      </c>
      <c r="C44" s="219" t="s">
        <v>313</v>
      </c>
      <c r="D44" s="220">
        <v>1600</v>
      </c>
      <c r="E44" s="216" t="s">
        <v>607</v>
      </c>
      <c r="F44" s="66"/>
      <c r="G44" s="4"/>
    </row>
    <row r="45" spans="1:7" ht="45" x14ac:dyDescent="0.25">
      <c r="A45" s="29">
        <v>4</v>
      </c>
      <c r="B45" s="4" t="s">
        <v>10</v>
      </c>
      <c r="C45" s="123" t="s">
        <v>313</v>
      </c>
      <c r="D45" s="147">
        <v>1400</v>
      </c>
      <c r="E45" s="6" t="s">
        <v>190</v>
      </c>
      <c r="F45" s="67"/>
      <c r="G45" s="25"/>
    </row>
    <row r="46" spans="1:7" ht="45" x14ac:dyDescent="0.25">
      <c r="A46" s="29">
        <v>5</v>
      </c>
      <c r="B46" s="4" t="s">
        <v>10</v>
      </c>
      <c r="C46" s="123" t="s">
        <v>313</v>
      </c>
      <c r="D46" s="147">
        <v>1400</v>
      </c>
      <c r="E46" s="16" t="s">
        <v>112</v>
      </c>
      <c r="F46" s="66"/>
      <c r="G46" s="4"/>
    </row>
    <row r="47" spans="1:7" ht="45" x14ac:dyDescent="0.25">
      <c r="A47" s="29">
        <v>6</v>
      </c>
      <c r="B47" s="6" t="s">
        <v>10</v>
      </c>
      <c r="C47" s="167" t="s">
        <v>313</v>
      </c>
      <c r="D47" s="147">
        <v>1200</v>
      </c>
      <c r="E47" s="168" t="s">
        <v>378</v>
      </c>
      <c r="F47" s="66"/>
      <c r="G47" s="4"/>
    </row>
    <row r="48" spans="1:7" ht="45" x14ac:dyDescent="0.25">
      <c r="A48" s="29">
        <v>7</v>
      </c>
      <c r="B48" s="47" t="s">
        <v>10</v>
      </c>
      <c r="C48" s="130" t="s">
        <v>313</v>
      </c>
      <c r="D48" s="147">
        <v>1000</v>
      </c>
      <c r="E48" s="168" t="s">
        <v>379</v>
      </c>
      <c r="F48" s="66"/>
      <c r="G48" s="4"/>
    </row>
    <row r="49" spans="1:7" ht="45" x14ac:dyDescent="0.25">
      <c r="A49" s="29">
        <v>8</v>
      </c>
      <c r="B49" s="4" t="s">
        <v>11</v>
      </c>
      <c r="C49" s="123" t="s">
        <v>311</v>
      </c>
      <c r="D49" s="147">
        <v>1200</v>
      </c>
      <c r="E49" s="4" t="s">
        <v>21</v>
      </c>
      <c r="F49" s="66"/>
      <c r="G49" s="4"/>
    </row>
    <row r="50" spans="1:7" s="55" customFormat="1" ht="45" x14ac:dyDescent="0.25">
      <c r="A50" s="29">
        <v>9</v>
      </c>
      <c r="B50" s="7" t="s">
        <v>11</v>
      </c>
      <c r="C50" s="123" t="s">
        <v>311</v>
      </c>
      <c r="D50" s="147">
        <v>1200</v>
      </c>
      <c r="E50" s="54" t="s">
        <v>189</v>
      </c>
      <c r="F50" s="61"/>
      <c r="G50" s="54"/>
    </row>
    <row r="51" spans="1:7" s="55" customFormat="1" ht="45" x14ac:dyDescent="0.25">
      <c r="A51" s="29">
        <v>10</v>
      </c>
      <c r="B51" s="47" t="s">
        <v>11</v>
      </c>
      <c r="C51" s="167" t="s">
        <v>311</v>
      </c>
      <c r="D51" s="147">
        <v>900</v>
      </c>
      <c r="E51" s="161" t="s">
        <v>380</v>
      </c>
      <c r="F51" s="61"/>
      <c r="G51" s="54"/>
    </row>
    <row r="52" spans="1:7" s="55" customFormat="1" ht="45" x14ac:dyDescent="0.25">
      <c r="A52" s="29">
        <v>11</v>
      </c>
      <c r="B52" s="47" t="s">
        <v>11</v>
      </c>
      <c r="C52" s="167" t="s">
        <v>311</v>
      </c>
      <c r="D52" s="147">
        <v>900</v>
      </c>
      <c r="E52" s="161" t="s">
        <v>381</v>
      </c>
      <c r="F52" s="61"/>
      <c r="G52" s="54"/>
    </row>
    <row r="53" spans="1:7" ht="45" x14ac:dyDescent="0.25">
      <c r="A53" s="29">
        <v>12</v>
      </c>
      <c r="B53" s="4" t="s">
        <v>14</v>
      </c>
      <c r="C53" s="122" t="s">
        <v>312</v>
      </c>
      <c r="D53" s="147">
        <v>1000</v>
      </c>
      <c r="E53" s="4" t="s">
        <v>477</v>
      </c>
      <c r="F53" s="66"/>
      <c r="G53" s="4"/>
    </row>
    <row r="54" spans="1:7" ht="45" x14ac:dyDescent="0.25">
      <c r="A54" s="29">
        <v>13</v>
      </c>
      <c r="B54" s="4" t="s">
        <v>14</v>
      </c>
      <c r="C54" s="122" t="s">
        <v>312</v>
      </c>
      <c r="D54" s="147">
        <v>1000</v>
      </c>
      <c r="E54" s="4" t="s">
        <v>22</v>
      </c>
      <c r="F54" s="66"/>
      <c r="G54" s="4"/>
    </row>
    <row r="55" spans="1:7" ht="45" x14ac:dyDescent="0.25">
      <c r="A55" s="29">
        <v>14</v>
      </c>
      <c r="B55" s="4" t="s">
        <v>14</v>
      </c>
      <c r="C55" s="122" t="s">
        <v>312</v>
      </c>
      <c r="D55" s="147">
        <v>1000</v>
      </c>
      <c r="E55" s="4" t="s">
        <v>23</v>
      </c>
      <c r="F55" s="66"/>
      <c r="G55" s="4"/>
    </row>
    <row r="56" spans="1:7" ht="45" x14ac:dyDescent="0.25">
      <c r="A56" s="29">
        <v>15</v>
      </c>
      <c r="B56" s="4" t="s">
        <v>14</v>
      </c>
      <c r="C56" s="122" t="s">
        <v>312</v>
      </c>
      <c r="D56" s="147">
        <v>900</v>
      </c>
      <c r="E56" s="4" t="s">
        <v>24</v>
      </c>
      <c r="F56" s="66"/>
      <c r="G56" s="4"/>
    </row>
    <row r="57" spans="1:7" ht="45" x14ac:dyDescent="0.25">
      <c r="A57" s="29">
        <v>16</v>
      </c>
      <c r="B57" s="4" t="s">
        <v>14</v>
      </c>
      <c r="C57" s="122" t="s">
        <v>312</v>
      </c>
      <c r="D57" s="147">
        <v>900</v>
      </c>
      <c r="E57" s="4" t="s">
        <v>25</v>
      </c>
      <c r="F57" s="66"/>
      <c r="G57" s="4"/>
    </row>
    <row r="58" spans="1:7" ht="45" x14ac:dyDescent="0.25">
      <c r="A58" s="29">
        <v>17</v>
      </c>
      <c r="B58" s="4" t="s">
        <v>14</v>
      </c>
      <c r="C58" s="122" t="s">
        <v>312</v>
      </c>
      <c r="D58" s="147">
        <v>900</v>
      </c>
      <c r="E58" s="4" t="s">
        <v>26</v>
      </c>
      <c r="F58" s="66"/>
      <c r="G58" s="4"/>
    </row>
    <row r="59" spans="1:7" ht="45" x14ac:dyDescent="0.25">
      <c r="A59" s="29">
        <v>18</v>
      </c>
      <c r="B59" s="4" t="s">
        <v>14</v>
      </c>
      <c r="C59" s="122" t="s">
        <v>312</v>
      </c>
      <c r="D59" s="147">
        <v>900</v>
      </c>
      <c r="E59" s="4" t="s">
        <v>27</v>
      </c>
      <c r="F59" s="66"/>
      <c r="G59" s="4"/>
    </row>
    <row r="60" spans="1:7" ht="45" x14ac:dyDescent="0.25">
      <c r="A60" s="29">
        <v>19</v>
      </c>
      <c r="B60" s="4" t="s">
        <v>14</v>
      </c>
      <c r="C60" s="122" t="s">
        <v>312</v>
      </c>
      <c r="D60" s="147">
        <v>900</v>
      </c>
      <c r="E60" s="4" t="s">
        <v>28</v>
      </c>
      <c r="F60" s="66"/>
      <c r="G60" s="4"/>
    </row>
    <row r="61" spans="1:7" ht="45" x14ac:dyDescent="0.25">
      <c r="A61" s="29">
        <v>20</v>
      </c>
      <c r="B61" s="4" t="s">
        <v>14</v>
      </c>
      <c r="C61" s="122" t="s">
        <v>312</v>
      </c>
      <c r="D61" s="147">
        <v>1000</v>
      </c>
      <c r="E61" s="6" t="s">
        <v>113</v>
      </c>
      <c r="F61" s="66"/>
      <c r="G61" s="4"/>
    </row>
    <row r="62" spans="1:7" ht="45" x14ac:dyDescent="0.25">
      <c r="A62" s="29">
        <v>21</v>
      </c>
      <c r="B62" s="4" t="s">
        <v>14</v>
      </c>
      <c r="C62" s="122" t="s">
        <v>312</v>
      </c>
      <c r="D62" s="147">
        <v>1000</v>
      </c>
      <c r="E62" s="47" t="s">
        <v>117</v>
      </c>
      <c r="F62" s="67"/>
      <c r="G62" s="48"/>
    </row>
    <row r="63" spans="1:7" ht="45" x14ac:dyDescent="0.25">
      <c r="A63" s="29">
        <v>22</v>
      </c>
      <c r="B63" s="4" t="s">
        <v>14</v>
      </c>
      <c r="C63" s="122" t="s">
        <v>312</v>
      </c>
      <c r="D63" s="147">
        <v>1000</v>
      </c>
      <c r="E63" s="54" t="s">
        <v>306</v>
      </c>
      <c r="F63" s="72"/>
      <c r="G63" s="71"/>
    </row>
    <row r="64" spans="1:7" x14ac:dyDescent="0.25">
      <c r="A64" s="139">
        <v>22</v>
      </c>
      <c r="B64" s="413" t="s">
        <v>515</v>
      </c>
      <c r="C64" s="415"/>
      <c r="D64" s="242">
        <f>SUM(D42:D63)</f>
        <v>26100</v>
      </c>
      <c r="E64" s="54"/>
      <c r="F64" s="72"/>
      <c r="G64" s="71"/>
    </row>
    <row r="65" spans="1:7" ht="30" customHeight="1" x14ac:dyDescent="0.25">
      <c r="A65" s="29"/>
      <c r="B65" s="442" t="s">
        <v>487</v>
      </c>
      <c r="C65" s="443"/>
      <c r="D65" s="495"/>
      <c r="E65" s="30"/>
      <c r="F65" s="107"/>
      <c r="G65" s="23"/>
    </row>
    <row r="66" spans="1:7" ht="75" x14ac:dyDescent="0.25">
      <c r="A66" s="29">
        <v>1</v>
      </c>
      <c r="B66" s="4" t="s">
        <v>20</v>
      </c>
      <c r="C66" s="122" t="s">
        <v>308</v>
      </c>
      <c r="D66" s="147">
        <v>2800</v>
      </c>
      <c r="E66" s="54" t="s">
        <v>297</v>
      </c>
      <c r="F66" s="106"/>
      <c r="G66" s="48"/>
    </row>
    <row r="67" spans="1:7" s="55" customFormat="1" ht="45" x14ac:dyDescent="0.25">
      <c r="A67" s="136">
        <v>2</v>
      </c>
      <c r="B67" s="7" t="s">
        <v>10</v>
      </c>
      <c r="C67" s="122" t="s">
        <v>310</v>
      </c>
      <c r="D67" s="147">
        <v>2500</v>
      </c>
      <c r="E67" s="7" t="s">
        <v>13</v>
      </c>
      <c r="F67" s="83"/>
      <c r="G67" s="7"/>
    </row>
    <row r="68" spans="1:7" s="55" customFormat="1" ht="45" x14ac:dyDescent="0.25">
      <c r="A68" s="29">
        <v>3</v>
      </c>
      <c r="B68" s="47" t="s">
        <v>10</v>
      </c>
      <c r="C68" s="162" t="s">
        <v>310</v>
      </c>
      <c r="D68" s="147">
        <v>1700</v>
      </c>
      <c r="E68" s="52" t="s">
        <v>15</v>
      </c>
      <c r="F68" s="83"/>
      <c r="G68" s="7"/>
    </row>
    <row r="69" spans="1:7" s="55" customFormat="1" ht="76.5" x14ac:dyDescent="0.25">
      <c r="A69" s="136">
        <v>4</v>
      </c>
      <c r="B69" s="47" t="s">
        <v>10</v>
      </c>
      <c r="C69" s="162" t="s">
        <v>310</v>
      </c>
      <c r="D69" s="147">
        <v>1300</v>
      </c>
      <c r="E69" s="164" t="s">
        <v>455</v>
      </c>
      <c r="F69" s="83"/>
      <c r="G69" s="7"/>
    </row>
    <row r="70" spans="1:7" s="55" customFormat="1" ht="63.75" x14ac:dyDescent="0.25">
      <c r="A70" s="29">
        <v>5</v>
      </c>
      <c r="B70" s="47" t="s">
        <v>10</v>
      </c>
      <c r="C70" s="123" t="s">
        <v>313</v>
      </c>
      <c r="D70" s="147">
        <v>1100</v>
      </c>
      <c r="E70" s="157" t="s">
        <v>476</v>
      </c>
      <c r="F70" s="83"/>
      <c r="G70" s="7"/>
    </row>
    <row r="71" spans="1:7" s="55" customFormat="1" ht="45" x14ac:dyDescent="0.25">
      <c r="A71" s="136">
        <v>6</v>
      </c>
      <c r="B71" s="47" t="s">
        <v>10</v>
      </c>
      <c r="C71" s="123" t="s">
        <v>313</v>
      </c>
      <c r="D71" s="147">
        <v>1100</v>
      </c>
      <c r="E71" s="165" t="s">
        <v>368</v>
      </c>
      <c r="F71" s="83"/>
      <c r="G71" s="7"/>
    </row>
    <row r="72" spans="1:7" s="55" customFormat="1" ht="45" x14ac:dyDescent="0.25">
      <c r="A72" s="29">
        <v>7</v>
      </c>
      <c r="B72" s="7" t="s">
        <v>11</v>
      </c>
      <c r="C72" s="118" t="s">
        <v>311</v>
      </c>
      <c r="D72" s="147">
        <v>1600</v>
      </c>
      <c r="E72" s="7" t="s">
        <v>12</v>
      </c>
      <c r="F72" s="65"/>
      <c r="G72" s="74"/>
    </row>
    <row r="73" spans="1:7" s="81" customFormat="1" ht="60.75" customHeight="1" x14ac:dyDescent="0.25">
      <c r="A73" s="136">
        <v>8</v>
      </c>
      <c r="B73" s="47" t="s">
        <v>14</v>
      </c>
      <c r="C73" s="122" t="s">
        <v>312</v>
      </c>
      <c r="D73" s="147">
        <v>1300</v>
      </c>
      <c r="E73" s="7" t="s">
        <v>137</v>
      </c>
      <c r="F73" s="106"/>
      <c r="G73" s="105"/>
    </row>
    <row r="74" spans="1:7" s="81" customFormat="1" x14ac:dyDescent="0.25">
      <c r="A74" s="56">
        <v>8</v>
      </c>
      <c r="B74" s="489" t="s">
        <v>515</v>
      </c>
      <c r="C74" s="475"/>
      <c r="D74" s="243">
        <f>SUM(D66:D73)</f>
        <v>13400</v>
      </c>
      <c r="E74" s="7"/>
      <c r="F74" s="106"/>
      <c r="G74" s="105"/>
    </row>
    <row r="75" spans="1:7" x14ac:dyDescent="0.25">
      <c r="A75" s="29"/>
      <c r="B75" s="413" t="s">
        <v>38</v>
      </c>
      <c r="C75" s="414"/>
      <c r="D75" s="415"/>
      <c r="E75" s="13">
        <v>16</v>
      </c>
      <c r="F75" s="72"/>
      <c r="G75" s="71"/>
    </row>
    <row r="76" spans="1:7" ht="75" x14ac:dyDescent="0.25">
      <c r="A76" s="29">
        <v>1</v>
      </c>
      <c r="B76" s="4" t="s">
        <v>20</v>
      </c>
      <c r="C76" s="122" t="s">
        <v>308</v>
      </c>
      <c r="D76" s="151">
        <v>2800</v>
      </c>
      <c r="E76" s="4" t="s">
        <v>39</v>
      </c>
      <c r="F76" s="72"/>
      <c r="G76" s="71"/>
    </row>
    <row r="77" spans="1:7" ht="45" x14ac:dyDescent="0.25">
      <c r="A77" s="29">
        <v>2</v>
      </c>
      <c r="B77" s="4" t="s">
        <v>10</v>
      </c>
      <c r="C77" s="123" t="s">
        <v>313</v>
      </c>
      <c r="D77" s="151">
        <v>1400</v>
      </c>
      <c r="E77" s="4" t="s">
        <v>184</v>
      </c>
      <c r="F77" s="72"/>
      <c r="G77" s="71"/>
    </row>
    <row r="78" spans="1:7" ht="45" x14ac:dyDescent="0.25">
      <c r="A78" s="29">
        <v>3</v>
      </c>
      <c r="B78" s="4" t="s">
        <v>10</v>
      </c>
      <c r="C78" s="123" t="s">
        <v>313</v>
      </c>
      <c r="D78" s="151">
        <v>1400</v>
      </c>
      <c r="E78" s="4" t="s">
        <v>43</v>
      </c>
      <c r="F78" s="72"/>
      <c r="G78" s="71"/>
    </row>
    <row r="79" spans="1:7" ht="45" x14ac:dyDescent="0.25">
      <c r="A79" s="29">
        <v>4</v>
      </c>
      <c r="B79" s="4" t="s">
        <v>10</v>
      </c>
      <c r="C79" s="123" t="s">
        <v>313</v>
      </c>
      <c r="D79" s="151">
        <v>1300</v>
      </c>
      <c r="E79" s="4" t="s">
        <v>145</v>
      </c>
      <c r="F79" s="72"/>
      <c r="G79" s="71"/>
    </row>
    <row r="80" spans="1:7" ht="45" x14ac:dyDescent="0.25">
      <c r="A80" s="29">
        <v>5</v>
      </c>
      <c r="B80" s="4" t="s">
        <v>10</v>
      </c>
      <c r="C80" s="123" t="s">
        <v>313</v>
      </c>
      <c r="D80" s="151">
        <v>1300</v>
      </c>
      <c r="E80" s="4" t="s">
        <v>40</v>
      </c>
      <c r="F80" s="72"/>
      <c r="G80" s="71"/>
    </row>
    <row r="81" spans="1:7" ht="45" x14ac:dyDescent="0.25">
      <c r="A81" s="29">
        <v>6</v>
      </c>
      <c r="B81" s="6" t="s">
        <v>10</v>
      </c>
      <c r="C81" s="167" t="s">
        <v>313</v>
      </c>
      <c r="D81" s="151">
        <v>1100</v>
      </c>
      <c r="E81" s="168" t="s">
        <v>390</v>
      </c>
      <c r="F81" s="72"/>
      <c r="G81" s="71"/>
    </row>
    <row r="82" spans="1:7" ht="45" x14ac:dyDescent="0.25">
      <c r="A82" s="29">
        <v>7</v>
      </c>
      <c r="B82" s="4" t="s">
        <v>11</v>
      </c>
      <c r="C82" s="123" t="s">
        <v>311</v>
      </c>
      <c r="D82" s="151">
        <v>1200</v>
      </c>
      <c r="E82" s="4" t="s">
        <v>41</v>
      </c>
      <c r="F82" s="72"/>
      <c r="G82" s="71"/>
    </row>
    <row r="83" spans="1:7" ht="45" x14ac:dyDescent="0.25">
      <c r="A83" s="29">
        <v>8</v>
      </c>
      <c r="B83" s="4" t="s">
        <v>11</v>
      </c>
      <c r="C83" s="123" t="s">
        <v>311</v>
      </c>
      <c r="D83" s="151">
        <v>1200</v>
      </c>
      <c r="E83" s="20" t="s">
        <v>146</v>
      </c>
      <c r="F83" s="72"/>
      <c r="G83" s="71"/>
    </row>
    <row r="84" spans="1:7" ht="45" x14ac:dyDescent="0.25">
      <c r="A84" s="29">
        <v>9</v>
      </c>
      <c r="B84" s="4" t="s">
        <v>11</v>
      </c>
      <c r="C84" s="123" t="s">
        <v>311</v>
      </c>
      <c r="D84" s="151">
        <v>1200</v>
      </c>
      <c r="E84" s="4" t="s">
        <v>42</v>
      </c>
      <c r="F84" s="72"/>
      <c r="G84" s="71"/>
    </row>
    <row r="85" spans="1:7" ht="45" x14ac:dyDescent="0.25">
      <c r="A85" s="29">
        <v>10</v>
      </c>
      <c r="B85" s="4" t="s">
        <v>11</v>
      </c>
      <c r="C85" s="123" t="s">
        <v>311</v>
      </c>
      <c r="D85" s="151">
        <v>1200</v>
      </c>
      <c r="E85" s="4" t="s">
        <v>147</v>
      </c>
      <c r="F85" s="72"/>
      <c r="G85" s="71"/>
    </row>
    <row r="86" spans="1:7" ht="45" x14ac:dyDescent="0.25">
      <c r="A86" s="29">
        <v>11</v>
      </c>
      <c r="B86" s="4" t="s">
        <v>11</v>
      </c>
      <c r="C86" s="123" t="s">
        <v>311</v>
      </c>
      <c r="D86" s="151">
        <v>1200</v>
      </c>
      <c r="E86" s="14" t="s">
        <v>135</v>
      </c>
      <c r="F86" s="72"/>
      <c r="G86" s="71"/>
    </row>
    <row r="87" spans="1:7" ht="45" x14ac:dyDescent="0.25">
      <c r="A87" s="29">
        <v>12</v>
      </c>
      <c r="B87" s="4" t="s">
        <v>11</v>
      </c>
      <c r="C87" s="123" t="s">
        <v>311</v>
      </c>
      <c r="D87" s="151">
        <v>1200</v>
      </c>
      <c r="E87" s="47" t="s">
        <v>186</v>
      </c>
      <c r="F87" s="72"/>
      <c r="G87" s="71"/>
    </row>
    <row r="88" spans="1:7" ht="45" x14ac:dyDescent="0.25">
      <c r="A88" s="29">
        <v>13</v>
      </c>
      <c r="B88" s="4" t="s">
        <v>11</v>
      </c>
      <c r="C88" s="123" t="s">
        <v>311</v>
      </c>
      <c r="D88" s="151">
        <v>1600</v>
      </c>
      <c r="E88" s="16" t="s">
        <v>168</v>
      </c>
      <c r="F88" s="72"/>
      <c r="G88" s="71"/>
    </row>
    <row r="89" spans="1:7" ht="45" x14ac:dyDescent="0.25">
      <c r="A89" s="29">
        <v>14</v>
      </c>
      <c r="B89" s="6" t="s">
        <v>11</v>
      </c>
      <c r="C89" s="167" t="s">
        <v>311</v>
      </c>
      <c r="D89" s="151">
        <v>950</v>
      </c>
      <c r="E89" s="168" t="s">
        <v>391</v>
      </c>
      <c r="F89" s="72"/>
      <c r="G89" s="71"/>
    </row>
    <row r="90" spans="1:7" ht="45" x14ac:dyDescent="0.25">
      <c r="A90" s="29">
        <v>15</v>
      </c>
      <c r="B90" s="4" t="s">
        <v>14</v>
      </c>
      <c r="C90" s="122" t="s">
        <v>312</v>
      </c>
      <c r="D90" s="151">
        <v>1000</v>
      </c>
      <c r="E90" s="54" t="s">
        <v>227</v>
      </c>
      <c r="F90" s="72"/>
      <c r="G90" s="71"/>
    </row>
    <row r="91" spans="1:7" ht="45" x14ac:dyDescent="0.25">
      <c r="A91" s="29">
        <v>16</v>
      </c>
      <c r="B91" s="6" t="s">
        <v>14</v>
      </c>
      <c r="C91" s="122" t="s">
        <v>312</v>
      </c>
      <c r="D91" s="151">
        <v>1000</v>
      </c>
      <c r="E91" s="58" t="s">
        <v>478</v>
      </c>
      <c r="F91" s="72"/>
      <c r="G91" s="71"/>
    </row>
    <row r="92" spans="1:7" x14ac:dyDescent="0.25">
      <c r="A92" s="139">
        <v>16</v>
      </c>
      <c r="B92" s="461" t="s">
        <v>515</v>
      </c>
      <c r="C92" s="462"/>
      <c r="D92" s="242">
        <f>SUM(D76:D91)</f>
        <v>21050</v>
      </c>
      <c r="E92" s="58"/>
      <c r="F92" s="72"/>
      <c r="G92" s="71"/>
    </row>
    <row r="93" spans="1:7" ht="30" customHeight="1" x14ac:dyDescent="0.25">
      <c r="A93" s="29"/>
      <c r="B93" s="413" t="s">
        <v>45</v>
      </c>
      <c r="C93" s="414"/>
      <c r="D93" s="415"/>
      <c r="E93" s="11">
        <v>7</v>
      </c>
      <c r="F93" s="72"/>
      <c r="G93" s="71"/>
    </row>
    <row r="94" spans="1:7" ht="75" x14ac:dyDescent="0.25">
      <c r="A94" s="29">
        <v>1</v>
      </c>
      <c r="B94" s="4" t="s">
        <v>219</v>
      </c>
      <c r="C94" s="122" t="s">
        <v>308</v>
      </c>
      <c r="D94" s="151">
        <v>2800</v>
      </c>
      <c r="E94" s="6" t="s">
        <v>164</v>
      </c>
      <c r="F94" s="72"/>
      <c r="G94" s="71"/>
    </row>
    <row r="95" spans="1:7" ht="45" x14ac:dyDescent="0.25">
      <c r="A95" s="29">
        <v>2</v>
      </c>
      <c r="B95" s="4" t="s">
        <v>10</v>
      </c>
      <c r="C95" s="123" t="s">
        <v>313</v>
      </c>
      <c r="D95" s="151">
        <v>1400</v>
      </c>
      <c r="E95" s="4" t="s">
        <v>46</v>
      </c>
      <c r="F95" s="72"/>
      <c r="G95" s="71"/>
    </row>
    <row r="96" spans="1:7" ht="45" x14ac:dyDescent="0.25">
      <c r="A96" s="29">
        <v>3</v>
      </c>
      <c r="B96" s="4" t="s">
        <v>10</v>
      </c>
      <c r="C96" s="123" t="s">
        <v>313</v>
      </c>
      <c r="D96" s="151">
        <v>1300</v>
      </c>
      <c r="E96" s="4" t="s">
        <v>47</v>
      </c>
      <c r="F96" s="72"/>
      <c r="G96" s="71"/>
    </row>
    <row r="97" spans="1:7 16383:16383" ht="45" x14ac:dyDescent="0.25">
      <c r="A97" s="29">
        <v>4</v>
      </c>
      <c r="B97" s="4" t="s">
        <v>10</v>
      </c>
      <c r="C97" s="123" t="s">
        <v>313</v>
      </c>
      <c r="D97" s="151">
        <v>1300</v>
      </c>
      <c r="E97" s="4" t="s">
        <v>148</v>
      </c>
      <c r="F97" s="72"/>
      <c r="G97" s="71"/>
    </row>
    <row r="98" spans="1:7 16383:16383" ht="45" x14ac:dyDescent="0.25">
      <c r="A98" s="29">
        <v>5</v>
      </c>
      <c r="B98" s="7" t="s">
        <v>10</v>
      </c>
      <c r="C98" s="123" t="s">
        <v>313</v>
      </c>
      <c r="D98" s="151">
        <v>1300</v>
      </c>
      <c r="E98" s="4" t="s">
        <v>149</v>
      </c>
      <c r="F98" s="72"/>
      <c r="G98" s="71"/>
    </row>
    <row r="99" spans="1:7 16383:16383" ht="45" x14ac:dyDescent="0.25">
      <c r="A99" s="29">
        <v>6</v>
      </c>
      <c r="B99" s="4" t="s">
        <v>11</v>
      </c>
      <c r="C99" s="123" t="s">
        <v>311</v>
      </c>
      <c r="D99" s="151">
        <v>1200</v>
      </c>
      <c r="E99" s="7" t="s">
        <v>177</v>
      </c>
      <c r="F99" s="72"/>
      <c r="G99" s="71"/>
    </row>
    <row r="100" spans="1:7 16383:16383" ht="45" x14ac:dyDescent="0.25">
      <c r="A100" s="29">
        <v>7</v>
      </c>
      <c r="B100" s="4" t="s">
        <v>11</v>
      </c>
      <c r="C100" s="123" t="s">
        <v>311</v>
      </c>
      <c r="D100" s="151">
        <v>1200</v>
      </c>
      <c r="E100" s="16" t="s">
        <v>213</v>
      </c>
      <c r="F100" s="72"/>
      <c r="G100" s="71"/>
    </row>
    <row r="101" spans="1:7 16383:16383" x14ac:dyDescent="0.25">
      <c r="A101" s="139">
        <v>7</v>
      </c>
      <c r="B101" s="413" t="s">
        <v>515</v>
      </c>
      <c r="C101" s="415"/>
      <c r="D101" s="242">
        <f>SUM(D94:D100)</f>
        <v>10500</v>
      </c>
      <c r="E101" s="16"/>
      <c r="F101" s="72"/>
      <c r="G101" s="71"/>
    </row>
    <row r="102" spans="1:7 16383:16383" ht="30" customHeight="1" x14ac:dyDescent="0.25">
      <c r="A102" s="29"/>
      <c r="B102" s="436" t="s">
        <v>485</v>
      </c>
      <c r="C102" s="437"/>
      <c r="D102" s="473"/>
      <c r="E102" s="13">
        <v>8</v>
      </c>
      <c r="F102" s="72"/>
      <c r="G102" s="71"/>
    </row>
    <row r="103" spans="1:7 16383:16383" ht="75" x14ac:dyDescent="0.25">
      <c r="A103" s="29">
        <v>1</v>
      </c>
      <c r="B103" s="4" t="s">
        <v>20</v>
      </c>
      <c r="C103" s="122" t="s">
        <v>308</v>
      </c>
      <c r="D103" s="147">
        <v>2800</v>
      </c>
      <c r="E103" s="4" t="s">
        <v>429</v>
      </c>
      <c r="F103" s="72"/>
      <c r="G103" s="71"/>
    </row>
    <row r="104" spans="1:7 16383:16383" ht="45" x14ac:dyDescent="0.25">
      <c r="A104" s="29">
        <v>2</v>
      </c>
      <c r="B104" s="4" t="s">
        <v>10</v>
      </c>
      <c r="C104" s="122" t="s">
        <v>310</v>
      </c>
      <c r="D104" s="147">
        <v>1500</v>
      </c>
      <c r="E104" s="4" t="s">
        <v>430</v>
      </c>
      <c r="F104" s="72"/>
      <c r="G104" s="71"/>
    </row>
    <row r="105" spans="1:7 16383:16383" ht="45" x14ac:dyDescent="0.25">
      <c r="A105" s="29">
        <v>3</v>
      </c>
      <c r="B105" s="4" t="s">
        <v>10</v>
      </c>
      <c r="C105" s="123" t="s">
        <v>313</v>
      </c>
      <c r="D105" s="147">
        <v>1300</v>
      </c>
      <c r="E105" s="4" t="s">
        <v>150</v>
      </c>
      <c r="F105" s="72"/>
      <c r="G105" s="71"/>
    </row>
    <row r="106" spans="1:7 16383:16383" ht="45" x14ac:dyDescent="0.25">
      <c r="A106" s="29">
        <v>4</v>
      </c>
      <c r="B106" s="4" t="s">
        <v>10</v>
      </c>
      <c r="C106" s="123" t="s">
        <v>313</v>
      </c>
      <c r="D106" s="147">
        <v>1300</v>
      </c>
      <c r="E106" s="50" t="s">
        <v>215</v>
      </c>
      <c r="F106" s="72"/>
      <c r="G106" s="71"/>
    </row>
    <row r="107" spans="1:7 16383:16383" ht="45" x14ac:dyDescent="0.25">
      <c r="A107" s="29">
        <v>5</v>
      </c>
      <c r="B107" s="4" t="s">
        <v>10</v>
      </c>
      <c r="C107" s="123" t="s">
        <v>313</v>
      </c>
      <c r="D107" s="147">
        <v>1400</v>
      </c>
      <c r="E107" s="4" t="s">
        <v>53</v>
      </c>
      <c r="F107" s="72"/>
      <c r="G107" s="71"/>
    </row>
    <row r="108" spans="1:7 16383:16383" ht="45" x14ac:dyDescent="0.25">
      <c r="A108" s="29">
        <v>6</v>
      </c>
      <c r="B108" s="6" t="s">
        <v>10</v>
      </c>
      <c r="C108" s="167" t="s">
        <v>313</v>
      </c>
      <c r="D108" s="147">
        <v>1200</v>
      </c>
      <c r="E108" s="161" t="s">
        <v>392</v>
      </c>
      <c r="F108" s="72"/>
      <c r="G108" s="71"/>
    </row>
    <row r="109" spans="1:7 16383:16383" ht="45" x14ac:dyDescent="0.25">
      <c r="A109" s="29">
        <v>7</v>
      </c>
      <c r="B109" s="6" t="s">
        <v>10</v>
      </c>
      <c r="C109" s="167" t="s">
        <v>313</v>
      </c>
      <c r="D109" s="147">
        <v>1100</v>
      </c>
      <c r="E109" s="170" t="s">
        <v>393</v>
      </c>
      <c r="F109" s="72"/>
      <c r="G109" s="71"/>
    </row>
    <row r="110" spans="1:7 16383:16383" ht="45" x14ac:dyDescent="0.25">
      <c r="A110" s="29">
        <v>8</v>
      </c>
      <c r="B110" s="4" t="s">
        <v>11</v>
      </c>
      <c r="C110" s="123" t="s">
        <v>311</v>
      </c>
      <c r="D110" s="147">
        <v>1200</v>
      </c>
      <c r="E110" s="4" t="s">
        <v>125</v>
      </c>
      <c r="F110" s="72"/>
      <c r="G110" s="71"/>
    </row>
    <row r="111" spans="1:7 16383:16383" x14ac:dyDescent="0.25">
      <c r="A111" s="139">
        <v>8</v>
      </c>
      <c r="B111" s="413" t="s">
        <v>515</v>
      </c>
      <c r="C111" s="415"/>
      <c r="D111" s="242">
        <f>SUM(D103:D110)</f>
        <v>11800</v>
      </c>
      <c r="E111" s="4"/>
      <c r="F111" s="72"/>
      <c r="G111" s="71"/>
    </row>
    <row r="112" spans="1:7 16383:16383" ht="39" customHeight="1" x14ac:dyDescent="0.25">
      <c r="A112" s="192" t="s">
        <v>17</v>
      </c>
      <c r="B112" s="486" t="s">
        <v>383</v>
      </c>
      <c r="C112" s="487"/>
      <c r="D112" s="488"/>
      <c r="E112" s="254">
        <f>A115+A132+A149</f>
        <v>32</v>
      </c>
      <c r="F112" s="63"/>
      <c r="G112" s="4"/>
      <c r="XFC112" s="3">
        <f>SUM(E112:XFB112)</f>
        <v>32</v>
      </c>
    </row>
    <row r="113" spans="1:7" ht="75" x14ac:dyDescent="0.25">
      <c r="A113" s="192">
        <v>1</v>
      </c>
      <c r="B113" s="193" t="s">
        <v>19</v>
      </c>
      <c r="C113" s="194" t="s">
        <v>307</v>
      </c>
      <c r="D113" s="147">
        <v>4400</v>
      </c>
      <c r="E113" s="248" t="s">
        <v>99</v>
      </c>
      <c r="F113" s="215"/>
      <c r="G113" s="23"/>
    </row>
    <row r="114" spans="1:7" ht="68.25" customHeight="1" x14ac:dyDescent="0.25">
      <c r="A114" s="192">
        <v>2</v>
      </c>
      <c r="B114" s="223" t="s">
        <v>504</v>
      </c>
      <c r="C114" s="249" t="s">
        <v>310</v>
      </c>
      <c r="D114" s="147">
        <v>2100</v>
      </c>
      <c r="E114" s="250" t="s">
        <v>501</v>
      </c>
      <c r="F114" s="192"/>
      <c r="G114" s="23"/>
    </row>
    <row r="115" spans="1:7" ht="26.25" customHeight="1" x14ac:dyDescent="0.25">
      <c r="A115" s="252">
        <v>2</v>
      </c>
      <c r="B115" s="476" t="s">
        <v>515</v>
      </c>
      <c r="C115" s="477"/>
      <c r="D115" s="253">
        <f>SUM(D113:D114)</f>
        <v>6500</v>
      </c>
      <c r="E115" s="250"/>
      <c r="F115" s="192"/>
      <c r="G115" s="23"/>
    </row>
    <row r="116" spans="1:7" x14ac:dyDescent="0.25">
      <c r="A116" s="192"/>
      <c r="B116" s="450" t="s">
        <v>491</v>
      </c>
      <c r="C116" s="451"/>
      <c r="D116" s="480"/>
      <c r="E116" s="200"/>
      <c r="F116" s="199"/>
      <c r="G116" s="4"/>
    </row>
    <row r="117" spans="1:7" ht="75" x14ac:dyDescent="0.25">
      <c r="A117" s="29">
        <v>1</v>
      </c>
      <c r="B117" s="4" t="s">
        <v>20</v>
      </c>
      <c r="C117" s="122" t="s">
        <v>308</v>
      </c>
      <c r="D117" s="147">
        <v>2800</v>
      </c>
      <c r="E117" s="54" t="s">
        <v>228</v>
      </c>
      <c r="F117" s="193"/>
      <c r="G117" s="4"/>
    </row>
    <row r="118" spans="1:7" ht="45" x14ac:dyDescent="0.25">
      <c r="A118" s="29">
        <v>2</v>
      </c>
      <c r="B118" s="6" t="s">
        <v>387</v>
      </c>
      <c r="C118" s="162" t="s">
        <v>310</v>
      </c>
      <c r="D118" s="147">
        <v>2500</v>
      </c>
      <c r="E118" s="161" t="s">
        <v>431</v>
      </c>
      <c r="F118" s="4"/>
      <c r="G118" s="4"/>
    </row>
    <row r="119" spans="1:7" ht="45" x14ac:dyDescent="0.25">
      <c r="A119" s="29">
        <v>3</v>
      </c>
      <c r="B119" s="6" t="s">
        <v>387</v>
      </c>
      <c r="C119" s="162" t="s">
        <v>310</v>
      </c>
      <c r="D119" s="147">
        <v>2500</v>
      </c>
      <c r="E119" s="164" t="s">
        <v>386</v>
      </c>
      <c r="F119" s="4"/>
      <c r="G119" s="4"/>
    </row>
    <row r="120" spans="1:7" ht="108" customHeight="1" x14ac:dyDescent="0.25">
      <c r="A120" s="29">
        <v>4</v>
      </c>
      <c r="B120" s="216" t="s">
        <v>502</v>
      </c>
      <c r="C120" s="217" t="s">
        <v>310</v>
      </c>
      <c r="D120" s="220">
        <v>2500</v>
      </c>
      <c r="E120" s="218" t="s">
        <v>559</v>
      </c>
      <c r="F120" s="63"/>
      <c r="G120" s="4"/>
    </row>
    <row r="121" spans="1:7" ht="45" x14ac:dyDescent="0.25">
      <c r="A121" s="29">
        <v>5</v>
      </c>
      <c r="B121" s="216" t="s">
        <v>502</v>
      </c>
      <c r="C121" s="217" t="s">
        <v>310</v>
      </c>
      <c r="D121" s="220">
        <v>2500</v>
      </c>
      <c r="E121" s="218" t="s">
        <v>501</v>
      </c>
      <c r="F121" s="72"/>
      <c r="G121" s="45"/>
    </row>
    <row r="122" spans="1:7" ht="45" x14ac:dyDescent="0.25">
      <c r="A122" s="29">
        <v>6</v>
      </c>
      <c r="B122" s="47" t="s">
        <v>387</v>
      </c>
      <c r="C122" s="162" t="s">
        <v>310</v>
      </c>
      <c r="D122" s="147">
        <v>2100</v>
      </c>
      <c r="E122" s="164" t="s">
        <v>432</v>
      </c>
      <c r="F122" s="72"/>
      <c r="G122" s="45"/>
    </row>
    <row r="123" spans="1:7" ht="110.25" customHeight="1" x14ac:dyDescent="0.25">
      <c r="A123" s="29">
        <v>7</v>
      </c>
      <c r="B123" s="4" t="s">
        <v>11</v>
      </c>
      <c r="C123" s="123" t="s">
        <v>311</v>
      </c>
      <c r="D123" s="220">
        <v>1800</v>
      </c>
      <c r="E123" s="216" t="s">
        <v>510</v>
      </c>
      <c r="F123" s="72"/>
      <c r="G123" s="45"/>
    </row>
    <row r="124" spans="1:7" ht="45" x14ac:dyDescent="0.25">
      <c r="A124" s="29">
        <v>8</v>
      </c>
      <c r="B124" s="4" t="s">
        <v>221</v>
      </c>
      <c r="C124" s="123" t="s">
        <v>313</v>
      </c>
      <c r="D124" s="147">
        <v>1600</v>
      </c>
      <c r="E124" s="43" t="s">
        <v>188</v>
      </c>
      <c r="F124" s="66"/>
      <c r="G124" s="4"/>
    </row>
    <row r="125" spans="1:7" ht="45" x14ac:dyDescent="0.25">
      <c r="A125" s="29">
        <v>9</v>
      </c>
      <c r="B125" s="216" t="s">
        <v>229</v>
      </c>
      <c r="C125" s="219" t="s">
        <v>313</v>
      </c>
      <c r="D125" s="220">
        <v>1600</v>
      </c>
      <c r="E125" s="216" t="s">
        <v>503</v>
      </c>
      <c r="F125" s="66"/>
      <c r="G125" s="4"/>
    </row>
    <row r="126" spans="1:7" ht="45" x14ac:dyDescent="0.25">
      <c r="A126" s="29">
        <v>10</v>
      </c>
      <c r="B126" s="6" t="s">
        <v>387</v>
      </c>
      <c r="C126" s="167" t="s">
        <v>313</v>
      </c>
      <c r="D126" s="220">
        <v>1600</v>
      </c>
      <c r="E126" s="218" t="s">
        <v>509</v>
      </c>
      <c r="F126" s="66"/>
      <c r="G126" s="4"/>
    </row>
    <row r="127" spans="1:7" ht="45" x14ac:dyDescent="0.25">
      <c r="A127" s="29">
        <v>11</v>
      </c>
      <c r="B127" s="6" t="s">
        <v>387</v>
      </c>
      <c r="C127" s="167" t="s">
        <v>313</v>
      </c>
      <c r="D127" s="147">
        <v>1600</v>
      </c>
      <c r="E127" s="161" t="s">
        <v>389</v>
      </c>
      <c r="F127" s="66"/>
      <c r="G127" s="4"/>
    </row>
    <row r="128" spans="1:7" ht="90.75" customHeight="1" x14ac:dyDescent="0.25">
      <c r="A128" s="29">
        <v>12</v>
      </c>
      <c r="B128" s="216" t="s">
        <v>229</v>
      </c>
      <c r="C128" s="219" t="s">
        <v>313</v>
      </c>
      <c r="D128" s="220">
        <v>1600</v>
      </c>
      <c r="E128" s="221" t="s">
        <v>511</v>
      </c>
      <c r="F128" s="66"/>
      <c r="G128" s="4"/>
    </row>
    <row r="129" spans="1:7" ht="45" x14ac:dyDescent="0.25">
      <c r="A129" s="29">
        <v>13</v>
      </c>
      <c r="B129" s="216" t="s">
        <v>229</v>
      </c>
      <c r="C129" s="219" t="s">
        <v>313</v>
      </c>
      <c r="D129" s="220">
        <v>1600</v>
      </c>
      <c r="E129" s="218" t="s">
        <v>501</v>
      </c>
      <c r="F129" s="66"/>
      <c r="G129" s="4"/>
    </row>
    <row r="130" spans="1:7" ht="45" x14ac:dyDescent="0.25">
      <c r="A130" s="29">
        <v>14</v>
      </c>
      <c r="B130" s="216" t="s">
        <v>229</v>
      </c>
      <c r="C130" s="219" t="s">
        <v>313</v>
      </c>
      <c r="D130" s="220">
        <v>1600</v>
      </c>
      <c r="E130" s="218" t="s">
        <v>501</v>
      </c>
      <c r="F130" s="66"/>
      <c r="G130" s="4"/>
    </row>
    <row r="131" spans="1:7" ht="106.5" customHeight="1" x14ac:dyDescent="0.25">
      <c r="A131" s="29">
        <v>15</v>
      </c>
      <c r="B131" s="193" t="s">
        <v>11</v>
      </c>
      <c r="C131" s="196" t="s">
        <v>311</v>
      </c>
      <c r="D131" s="220">
        <v>1600</v>
      </c>
      <c r="E131" s="223" t="s">
        <v>512</v>
      </c>
      <c r="F131" s="66"/>
      <c r="G131" s="4"/>
    </row>
    <row r="132" spans="1:7" ht="21.75" customHeight="1" x14ac:dyDescent="0.25">
      <c r="A132" s="139">
        <v>15</v>
      </c>
      <c r="B132" s="481" t="s">
        <v>515</v>
      </c>
      <c r="C132" s="482"/>
      <c r="D132" s="232">
        <f>SUM(D117:D131)</f>
        <v>29500</v>
      </c>
      <c r="E132" s="223"/>
      <c r="F132" s="66"/>
      <c r="G132" s="4"/>
    </row>
    <row r="133" spans="1:7" x14ac:dyDescent="0.25">
      <c r="A133" s="192"/>
      <c r="B133" s="450" t="s">
        <v>32</v>
      </c>
      <c r="C133" s="451"/>
      <c r="D133" s="480"/>
      <c r="E133" s="213"/>
      <c r="F133" s="63"/>
      <c r="G133" s="4"/>
    </row>
    <row r="134" spans="1:7" ht="75" x14ac:dyDescent="0.25">
      <c r="A134" s="29">
        <v>1</v>
      </c>
      <c r="B134" s="4" t="s">
        <v>20</v>
      </c>
      <c r="C134" s="122" t="s">
        <v>308</v>
      </c>
      <c r="D134" s="222">
        <v>3500</v>
      </c>
      <c r="E134" s="216" t="s">
        <v>505</v>
      </c>
      <c r="F134" s="212"/>
      <c r="G134" s="4"/>
    </row>
    <row r="135" spans="1:7" ht="45" x14ac:dyDescent="0.25">
      <c r="A135" s="29">
        <v>2</v>
      </c>
      <c r="B135" s="216" t="s">
        <v>502</v>
      </c>
      <c r="C135" s="217" t="s">
        <v>310</v>
      </c>
      <c r="D135" s="222">
        <v>2800</v>
      </c>
      <c r="E135" s="216" t="s">
        <v>506</v>
      </c>
      <c r="F135" s="212"/>
      <c r="G135" s="4"/>
    </row>
    <row r="136" spans="1:7" s="251" customFormat="1" ht="135" x14ac:dyDescent="0.25">
      <c r="A136" s="192">
        <v>3</v>
      </c>
      <c r="B136" s="223" t="s">
        <v>502</v>
      </c>
      <c r="C136" s="249" t="s">
        <v>310</v>
      </c>
      <c r="D136" s="222">
        <v>2800</v>
      </c>
      <c r="E136" s="223" t="s">
        <v>514</v>
      </c>
      <c r="F136" s="256"/>
      <c r="G136" s="193"/>
    </row>
    <row r="137" spans="1:7" ht="39" customHeight="1" x14ac:dyDescent="0.25">
      <c r="A137" s="29">
        <v>4</v>
      </c>
      <c r="B137" s="216" t="s">
        <v>502</v>
      </c>
      <c r="C137" s="217" t="s">
        <v>310</v>
      </c>
      <c r="D137" s="151">
        <v>2800</v>
      </c>
      <c r="E137" s="216" t="s">
        <v>507</v>
      </c>
      <c r="F137" s="212"/>
      <c r="G137" s="72"/>
    </row>
    <row r="138" spans="1:7" ht="45" x14ac:dyDescent="0.25">
      <c r="A138" s="29">
        <v>5</v>
      </c>
      <c r="B138" s="216" t="s">
        <v>502</v>
      </c>
      <c r="C138" s="217" t="s">
        <v>310</v>
      </c>
      <c r="D138" s="151">
        <v>2500</v>
      </c>
      <c r="E138" s="218" t="s">
        <v>501</v>
      </c>
      <c r="F138" s="212"/>
      <c r="G138" s="53"/>
    </row>
    <row r="139" spans="1:7" ht="45" x14ac:dyDescent="0.25">
      <c r="A139" s="29">
        <v>6</v>
      </c>
      <c r="B139" s="216" t="s">
        <v>502</v>
      </c>
      <c r="C139" s="217" t="s">
        <v>310</v>
      </c>
      <c r="D139" s="151">
        <v>2500</v>
      </c>
      <c r="E139" s="218" t="s">
        <v>501</v>
      </c>
      <c r="F139" s="212"/>
      <c r="G139" s="53"/>
    </row>
    <row r="140" spans="1:7" ht="45" x14ac:dyDescent="0.25">
      <c r="A140" s="29">
        <v>7</v>
      </c>
      <c r="B140" s="216" t="s">
        <v>502</v>
      </c>
      <c r="C140" s="217" t="s">
        <v>310</v>
      </c>
      <c r="D140" s="151">
        <v>2500</v>
      </c>
      <c r="E140" s="218" t="s">
        <v>501</v>
      </c>
      <c r="F140" s="212"/>
      <c r="G140" s="53"/>
    </row>
    <row r="141" spans="1:7" ht="45" x14ac:dyDescent="0.25">
      <c r="A141" s="29">
        <v>8</v>
      </c>
      <c r="B141" s="216" t="s">
        <v>229</v>
      </c>
      <c r="C141" s="219" t="s">
        <v>313</v>
      </c>
      <c r="D141" s="220">
        <v>1600</v>
      </c>
      <c r="E141" s="218" t="s">
        <v>508</v>
      </c>
      <c r="F141" s="212"/>
      <c r="G141" s="53"/>
    </row>
    <row r="142" spans="1:7" ht="45" x14ac:dyDescent="0.25">
      <c r="A142" s="29">
        <v>9</v>
      </c>
      <c r="B142" s="216" t="s">
        <v>229</v>
      </c>
      <c r="C142" s="219" t="s">
        <v>313</v>
      </c>
      <c r="D142" s="220">
        <v>1600</v>
      </c>
      <c r="E142" s="218" t="s">
        <v>501</v>
      </c>
      <c r="F142" s="212"/>
      <c r="G142" s="53"/>
    </row>
    <row r="143" spans="1:7" ht="45" x14ac:dyDescent="0.25">
      <c r="A143" s="29">
        <v>10</v>
      </c>
      <c r="B143" s="216" t="s">
        <v>229</v>
      </c>
      <c r="C143" s="219" t="s">
        <v>313</v>
      </c>
      <c r="D143" s="220">
        <v>1600</v>
      </c>
      <c r="E143" s="218" t="s">
        <v>501</v>
      </c>
      <c r="F143" s="212"/>
      <c r="G143" s="53"/>
    </row>
    <row r="144" spans="1:7" ht="45" x14ac:dyDescent="0.25">
      <c r="A144" s="29">
        <v>11</v>
      </c>
      <c r="B144" s="216" t="s">
        <v>229</v>
      </c>
      <c r="C144" s="219" t="s">
        <v>313</v>
      </c>
      <c r="D144" s="220">
        <v>1600</v>
      </c>
      <c r="E144" s="218" t="s">
        <v>501</v>
      </c>
      <c r="F144" s="66"/>
      <c r="G144" s="53"/>
    </row>
    <row r="145" spans="1:7" ht="45" x14ac:dyDescent="0.25">
      <c r="A145" s="29">
        <v>12</v>
      </c>
      <c r="B145" s="216" t="s">
        <v>229</v>
      </c>
      <c r="C145" s="219" t="s">
        <v>313</v>
      </c>
      <c r="D145" s="220">
        <v>1600</v>
      </c>
      <c r="E145" s="218" t="s">
        <v>501</v>
      </c>
      <c r="F145" s="16"/>
      <c r="G145" s="53"/>
    </row>
    <row r="146" spans="1:7" ht="45" x14ac:dyDescent="0.25">
      <c r="A146" s="29">
        <v>13</v>
      </c>
      <c r="B146" s="216" t="s">
        <v>229</v>
      </c>
      <c r="C146" s="219" t="s">
        <v>313</v>
      </c>
      <c r="D146" s="220">
        <v>1600</v>
      </c>
      <c r="E146" s="218" t="s">
        <v>501</v>
      </c>
      <c r="F146" s="16"/>
      <c r="G146" s="53"/>
    </row>
    <row r="147" spans="1:7" ht="45" x14ac:dyDescent="0.25">
      <c r="A147" s="29">
        <v>14</v>
      </c>
      <c r="B147" s="216" t="s">
        <v>229</v>
      </c>
      <c r="C147" s="219" t="s">
        <v>313</v>
      </c>
      <c r="D147" s="220">
        <v>1600</v>
      </c>
      <c r="E147" s="218" t="s">
        <v>501</v>
      </c>
      <c r="F147" s="16"/>
      <c r="G147" s="53"/>
    </row>
    <row r="148" spans="1:7" ht="45" x14ac:dyDescent="0.25">
      <c r="A148" s="29">
        <v>15</v>
      </c>
      <c r="B148" s="226" t="s">
        <v>229</v>
      </c>
      <c r="C148" s="227" t="s">
        <v>313</v>
      </c>
      <c r="D148" s="228">
        <v>1600</v>
      </c>
      <c r="E148" s="229" t="s">
        <v>501</v>
      </c>
      <c r="F148" s="230"/>
      <c r="G148" s="53"/>
    </row>
    <row r="149" spans="1:7" x14ac:dyDescent="0.25">
      <c r="A149" s="139">
        <v>15</v>
      </c>
      <c r="B149" s="410" t="s">
        <v>515</v>
      </c>
      <c r="C149" s="412"/>
      <c r="D149" s="233">
        <f>SUM(D134:D148)</f>
        <v>32200</v>
      </c>
      <c r="E149" s="4"/>
      <c r="F149" s="63"/>
      <c r="G149" s="53"/>
    </row>
    <row r="150" spans="1:7" ht="36" customHeight="1" x14ac:dyDescent="0.25">
      <c r="A150" s="29" t="s">
        <v>29</v>
      </c>
      <c r="B150" s="483" t="s">
        <v>516</v>
      </c>
      <c r="C150" s="484"/>
      <c r="D150" s="485"/>
      <c r="E150" s="245">
        <f>A154+A161+A169</f>
        <v>14</v>
      </c>
      <c r="F150" s="63"/>
      <c r="G150" s="4"/>
    </row>
    <row r="151" spans="1:7" ht="75" x14ac:dyDescent="0.25">
      <c r="A151" s="29">
        <v>1</v>
      </c>
      <c r="B151" s="4" t="s">
        <v>19</v>
      </c>
      <c r="C151" s="122" t="s">
        <v>307</v>
      </c>
      <c r="D151" s="147">
        <v>4400</v>
      </c>
      <c r="E151" s="9" t="s">
        <v>185</v>
      </c>
      <c r="F151" s="26"/>
      <c r="G151" s="4"/>
    </row>
    <row r="152" spans="1:7" ht="123" customHeight="1" x14ac:dyDescent="0.25">
      <c r="A152" s="142">
        <v>2</v>
      </c>
      <c r="B152" s="108" t="s">
        <v>30</v>
      </c>
      <c r="C152" s="297" t="s">
        <v>314</v>
      </c>
      <c r="D152" s="298">
        <v>3600</v>
      </c>
      <c r="E152" s="299" t="s">
        <v>395</v>
      </c>
      <c r="F152" s="300" t="s">
        <v>612</v>
      </c>
      <c r="G152" s="4"/>
    </row>
    <row r="153" spans="1:7" ht="90" x14ac:dyDescent="0.25">
      <c r="A153" s="142">
        <v>3</v>
      </c>
      <c r="B153" s="108" t="s">
        <v>30</v>
      </c>
      <c r="C153" s="297" t="s">
        <v>314</v>
      </c>
      <c r="D153" s="298">
        <v>3600</v>
      </c>
      <c r="E153" s="257" t="s">
        <v>15</v>
      </c>
      <c r="F153" s="301"/>
      <c r="G153" s="4"/>
    </row>
    <row r="154" spans="1:7" x14ac:dyDescent="0.25">
      <c r="A154" s="139">
        <v>3</v>
      </c>
      <c r="B154" s="427" t="s">
        <v>513</v>
      </c>
      <c r="C154" s="457"/>
      <c r="D154" s="201">
        <f>SUM(D151:D153)</f>
        <v>11600</v>
      </c>
      <c r="E154" s="4"/>
      <c r="F154" s="236"/>
      <c r="G154" s="26"/>
    </row>
    <row r="155" spans="1:7" ht="30" customHeight="1" x14ac:dyDescent="0.25">
      <c r="A155" s="29"/>
      <c r="B155" s="413" t="s">
        <v>48</v>
      </c>
      <c r="C155" s="414"/>
      <c r="D155" s="415"/>
      <c r="E155" s="4"/>
      <c r="F155" s="237"/>
      <c r="G155" s="4"/>
    </row>
    <row r="156" spans="1:7" ht="75" x14ac:dyDescent="0.25">
      <c r="A156" s="29">
        <v>1</v>
      </c>
      <c r="B156" s="4" t="s">
        <v>20</v>
      </c>
      <c r="C156" s="122" t="s">
        <v>308</v>
      </c>
      <c r="D156" s="151">
        <v>2800</v>
      </c>
      <c r="E156" s="60" t="s">
        <v>187</v>
      </c>
      <c r="F156" s="3"/>
      <c r="G156" s="26"/>
    </row>
    <row r="157" spans="1:7" ht="45" x14ac:dyDescent="0.25">
      <c r="A157" s="29">
        <v>2</v>
      </c>
      <c r="B157" s="47" t="s">
        <v>10</v>
      </c>
      <c r="C157" s="122" t="s">
        <v>310</v>
      </c>
      <c r="D157" s="34">
        <v>2500</v>
      </c>
      <c r="E157" s="161" t="s">
        <v>396</v>
      </c>
      <c r="F157" s="238"/>
      <c r="G157" s="26"/>
    </row>
    <row r="158" spans="1:7" ht="45" x14ac:dyDescent="0.25">
      <c r="A158" s="29">
        <v>3</v>
      </c>
      <c r="B158" s="4" t="s">
        <v>10</v>
      </c>
      <c r="C158" s="122" t="s">
        <v>310</v>
      </c>
      <c r="D158" s="151">
        <v>2100</v>
      </c>
      <c r="E158" s="7" t="s">
        <v>433</v>
      </c>
      <c r="F158" s="239"/>
      <c r="G158" s="4"/>
    </row>
    <row r="159" spans="1:7" ht="45" x14ac:dyDescent="0.25">
      <c r="A159" s="29">
        <v>4</v>
      </c>
      <c r="B159" s="4" t="s">
        <v>10</v>
      </c>
      <c r="C159" s="123" t="s">
        <v>313</v>
      </c>
      <c r="D159" s="151">
        <v>2000</v>
      </c>
      <c r="E159" s="50" t="s">
        <v>214</v>
      </c>
      <c r="F159" s="240"/>
      <c r="G159" s="43"/>
    </row>
    <row r="160" spans="1:7" s="55" customFormat="1" ht="45" x14ac:dyDescent="0.25">
      <c r="A160" s="29">
        <v>5</v>
      </c>
      <c r="B160" s="7" t="s">
        <v>10</v>
      </c>
      <c r="C160" s="123" t="s">
        <v>313</v>
      </c>
      <c r="D160" s="151">
        <v>1600</v>
      </c>
      <c r="E160" s="7" t="s">
        <v>437</v>
      </c>
      <c r="F160" s="241"/>
      <c r="G160" s="105"/>
    </row>
    <row r="161" spans="1:8" s="55" customFormat="1" x14ac:dyDescent="0.25">
      <c r="A161" s="139">
        <v>5</v>
      </c>
      <c r="B161" s="478" t="s">
        <v>513</v>
      </c>
      <c r="C161" s="479"/>
      <c r="D161" s="243">
        <f>SUM(D156:D160)</f>
        <v>11000</v>
      </c>
      <c r="E161" s="7"/>
      <c r="F161" s="241"/>
      <c r="G161" s="105"/>
    </row>
    <row r="162" spans="1:8" ht="30" customHeight="1" x14ac:dyDescent="0.25">
      <c r="A162" s="29"/>
      <c r="B162" s="413" t="s">
        <v>49</v>
      </c>
      <c r="C162" s="414"/>
      <c r="D162" s="415"/>
      <c r="E162" s="4"/>
      <c r="F162" s="237"/>
      <c r="G162" s="4"/>
    </row>
    <row r="163" spans="1:8" ht="75" x14ac:dyDescent="0.25">
      <c r="A163" s="29">
        <v>1</v>
      </c>
      <c r="B163" s="4" t="s">
        <v>20</v>
      </c>
      <c r="C163" s="122" t="s">
        <v>308</v>
      </c>
      <c r="D163" s="151">
        <v>2800</v>
      </c>
      <c r="E163" s="4" t="s">
        <v>50</v>
      </c>
      <c r="F163" s="239"/>
      <c r="G163" s="4"/>
    </row>
    <row r="164" spans="1:8" ht="45" x14ac:dyDescent="0.25">
      <c r="A164" s="29">
        <v>2</v>
      </c>
      <c r="B164" s="4" t="s">
        <v>10</v>
      </c>
      <c r="C164" s="123" t="s">
        <v>313</v>
      </c>
      <c r="D164" s="151">
        <v>1600</v>
      </c>
      <c r="E164" s="4" t="s">
        <v>151</v>
      </c>
      <c r="F164" s="239"/>
      <c r="G164" s="4"/>
    </row>
    <row r="165" spans="1:8" ht="45" x14ac:dyDescent="0.25">
      <c r="A165" s="29">
        <v>3</v>
      </c>
      <c r="B165" s="4" t="s">
        <v>10</v>
      </c>
      <c r="C165" s="123" t="s">
        <v>313</v>
      </c>
      <c r="D165" s="151">
        <v>1600</v>
      </c>
      <c r="E165" s="4" t="s">
        <v>152</v>
      </c>
      <c r="F165" s="239"/>
      <c r="G165" s="4"/>
    </row>
    <row r="166" spans="1:8" ht="45" x14ac:dyDescent="0.25">
      <c r="A166" s="29">
        <v>4</v>
      </c>
      <c r="B166" s="4" t="s">
        <v>10</v>
      </c>
      <c r="C166" s="123" t="s">
        <v>313</v>
      </c>
      <c r="D166" s="151">
        <v>1800</v>
      </c>
      <c r="E166" s="4" t="s">
        <v>51</v>
      </c>
      <c r="F166" s="238"/>
      <c r="G166" s="26"/>
    </row>
    <row r="167" spans="1:8" ht="45" x14ac:dyDescent="0.25">
      <c r="A167" s="29">
        <v>5</v>
      </c>
      <c r="B167" s="4" t="s">
        <v>11</v>
      </c>
      <c r="C167" s="123" t="s">
        <v>311</v>
      </c>
      <c r="D167" s="151">
        <v>1000</v>
      </c>
      <c r="E167" s="4" t="s">
        <v>153</v>
      </c>
      <c r="F167" s="239"/>
      <c r="G167" s="4"/>
    </row>
    <row r="168" spans="1:8" ht="45" x14ac:dyDescent="0.25">
      <c r="A168" s="29">
        <v>6</v>
      </c>
      <c r="B168" s="4" t="s">
        <v>11</v>
      </c>
      <c r="C168" s="123" t="s">
        <v>311</v>
      </c>
      <c r="D168" s="151">
        <v>1400</v>
      </c>
      <c r="E168" s="4" t="s">
        <v>154</v>
      </c>
      <c r="F168" s="239"/>
      <c r="G168" s="4"/>
    </row>
    <row r="169" spans="1:8" x14ac:dyDescent="0.25">
      <c r="A169" s="139">
        <v>6</v>
      </c>
      <c r="B169" s="478" t="s">
        <v>513</v>
      </c>
      <c r="C169" s="479"/>
      <c r="D169" s="233">
        <f>SUM(D163:D168)</f>
        <v>10200</v>
      </c>
      <c r="E169" s="4"/>
      <c r="F169" s="239"/>
      <c r="G169" s="4"/>
    </row>
    <row r="170" spans="1:8" ht="22.5" customHeight="1" x14ac:dyDescent="0.25">
      <c r="A170" s="29" t="s">
        <v>33</v>
      </c>
      <c r="B170" s="467" t="s">
        <v>397</v>
      </c>
      <c r="C170" s="468"/>
      <c r="D170" s="469"/>
      <c r="E170" s="259">
        <f>A172+A178+A184</f>
        <v>9</v>
      </c>
      <c r="F170" s="42"/>
      <c r="G170" s="11">
        <v>6</v>
      </c>
    </row>
    <row r="171" spans="1:8" ht="75" x14ac:dyDescent="0.25">
      <c r="A171" s="29">
        <v>1</v>
      </c>
      <c r="B171" s="4" t="s">
        <v>19</v>
      </c>
      <c r="C171" s="122" t="s">
        <v>307</v>
      </c>
      <c r="D171" s="147">
        <v>4400</v>
      </c>
      <c r="E171" s="4" t="s">
        <v>61</v>
      </c>
      <c r="F171" s="68"/>
      <c r="G171" s="4"/>
      <c r="H171" s="3" t="s">
        <v>18</v>
      </c>
    </row>
    <row r="172" spans="1:8" x14ac:dyDescent="0.25">
      <c r="A172" s="139">
        <v>1</v>
      </c>
      <c r="B172" s="413" t="s">
        <v>515</v>
      </c>
      <c r="C172" s="415"/>
      <c r="D172" s="233">
        <f>SUM(D171)</f>
        <v>4400</v>
      </c>
      <c r="E172" s="4"/>
      <c r="F172" s="68"/>
      <c r="G172" s="4"/>
    </row>
    <row r="173" spans="1:8" ht="50.25" customHeight="1" x14ac:dyDescent="0.25">
      <c r="A173" s="29"/>
      <c r="B173" s="433" t="s">
        <v>551</v>
      </c>
      <c r="C173" s="434"/>
      <c r="D173" s="466"/>
      <c r="E173" s="13"/>
      <c r="F173" s="63"/>
      <c r="G173" s="4"/>
    </row>
    <row r="174" spans="1:8" ht="75" x14ac:dyDescent="0.25">
      <c r="A174" s="29">
        <v>1</v>
      </c>
      <c r="B174" s="4" t="s">
        <v>20</v>
      </c>
      <c r="C174" s="122" t="s">
        <v>308</v>
      </c>
      <c r="D174" s="220">
        <v>3100</v>
      </c>
      <c r="E174" s="216" t="s">
        <v>596</v>
      </c>
      <c r="F174" s="214"/>
      <c r="G174" s="4"/>
    </row>
    <row r="175" spans="1:8" ht="180" x14ac:dyDescent="0.25">
      <c r="A175" s="29">
        <v>2</v>
      </c>
      <c r="B175" s="216" t="s">
        <v>10</v>
      </c>
      <c r="C175" s="291" t="s">
        <v>313</v>
      </c>
      <c r="D175" s="220">
        <v>1600</v>
      </c>
      <c r="E175" s="216" t="s">
        <v>598</v>
      </c>
      <c r="F175" s="214"/>
      <c r="G175" s="4"/>
    </row>
    <row r="176" spans="1:8" ht="45" x14ac:dyDescent="0.25">
      <c r="A176" s="29">
        <v>3</v>
      </c>
      <c r="B176" s="216" t="s">
        <v>11</v>
      </c>
      <c r="C176" s="291" t="s">
        <v>311</v>
      </c>
      <c r="D176" s="220">
        <v>1400</v>
      </c>
      <c r="E176" s="216" t="s">
        <v>501</v>
      </c>
      <c r="F176" s="214"/>
      <c r="G176" s="4"/>
    </row>
    <row r="177" spans="1:7" ht="120" x14ac:dyDescent="0.25">
      <c r="A177" s="29">
        <v>4</v>
      </c>
      <c r="B177" s="4" t="s">
        <v>11</v>
      </c>
      <c r="C177" s="123" t="s">
        <v>311</v>
      </c>
      <c r="D177" s="220">
        <v>1600</v>
      </c>
      <c r="E177" s="216" t="s">
        <v>597</v>
      </c>
      <c r="F177" s="66"/>
      <c r="G177" s="4"/>
    </row>
    <row r="178" spans="1:7" x14ac:dyDescent="0.25">
      <c r="A178" s="139">
        <v>4</v>
      </c>
      <c r="B178" s="413" t="s">
        <v>515</v>
      </c>
      <c r="C178" s="415"/>
      <c r="D178" s="242">
        <f>SUM(D174:D177)</f>
        <v>7700</v>
      </c>
      <c r="E178" s="4"/>
      <c r="F178" s="66"/>
      <c r="G178" s="4"/>
    </row>
    <row r="179" spans="1:7" ht="48.75" customHeight="1" x14ac:dyDescent="0.25">
      <c r="A179" s="29"/>
      <c r="B179" s="433" t="s">
        <v>552</v>
      </c>
      <c r="C179" s="434"/>
      <c r="D179" s="466"/>
      <c r="E179" s="13">
        <v>3</v>
      </c>
      <c r="F179" s="63"/>
      <c r="G179" s="4"/>
    </row>
    <row r="180" spans="1:7" ht="75" x14ac:dyDescent="0.25">
      <c r="A180" s="29">
        <v>1</v>
      </c>
      <c r="B180" s="4" t="s">
        <v>20</v>
      </c>
      <c r="C180" s="122" t="s">
        <v>308</v>
      </c>
      <c r="D180" s="220">
        <v>3100</v>
      </c>
      <c r="E180" s="4" t="s">
        <v>599</v>
      </c>
      <c r="F180" s="214"/>
      <c r="G180" s="4"/>
    </row>
    <row r="181" spans="1:7" ht="45" x14ac:dyDescent="0.25">
      <c r="A181" s="29">
        <v>2</v>
      </c>
      <c r="B181" s="216" t="s">
        <v>10</v>
      </c>
      <c r="C181" s="219" t="s">
        <v>601</v>
      </c>
      <c r="D181" s="220">
        <v>1800</v>
      </c>
      <c r="E181" s="216" t="s">
        <v>501</v>
      </c>
      <c r="F181" s="66"/>
      <c r="G181" s="4"/>
    </row>
    <row r="182" spans="1:7" ht="90" x14ac:dyDescent="0.25">
      <c r="A182" s="29">
        <v>3</v>
      </c>
      <c r="B182" s="4" t="s">
        <v>11</v>
      </c>
      <c r="C182" s="123" t="s">
        <v>311</v>
      </c>
      <c r="D182" s="220">
        <v>1600</v>
      </c>
      <c r="E182" s="216" t="s">
        <v>600</v>
      </c>
      <c r="F182" s="66"/>
      <c r="G182" s="4"/>
    </row>
    <row r="183" spans="1:7" ht="45" x14ac:dyDescent="0.25">
      <c r="A183" s="29">
        <v>4</v>
      </c>
      <c r="B183" s="4" t="s">
        <v>11</v>
      </c>
      <c r="C183" s="123" t="s">
        <v>311</v>
      </c>
      <c r="D183" s="220">
        <v>1400</v>
      </c>
      <c r="E183" s="216" t="s">
        <v>501</v>
      </c>
      <c r="F183" s="66"/>
      <c r="G183" s="4"/>
    </row>
    <row r="184" spans="1:7" x14ac:dyDescent="0.25">
      <c r="A184" s="139">
        <v>4</v>
      </c>
      <c r="B184" s="413" t="s">
        <v>517</v>
      </c>
      <c r="C184" s="415"/>
      <c r="D184" s="242">
        <f>SUM(D180:D183)</f>
        <v>7900</v>
      </c>
      <c r="E184" s="4"/>
      <c r="F184" s="66"/>
      <c r="G184" s="4"/>
    </row>
    <row r="185" spans="1:7" ht="42" customHeight="1" x14ac:dyDescent="0.25">
      <c r="A185" s="29" t="s">
        <v>497</v>
      </c>
      <c r="B185" s="467" t="s">
        <v>492</v>
      </c>
      <c r="C185" s="468"/>
      <c r="D185" s="469"/>
      <c r="E185" s="260">
        <f>A191+A202+A209+A225+A237+A249+A255+A264+A274+A280+A289</f>
        <v>83</v>
      </c>
      <c r="F185" s="63" t="s">
        <v>18</v>
      </c>
      <c r="G185" s="4"/>
    </row>
    <row r="186" spans="1:7" ht="57.75" customHeight="1" x14ac:dyDescent="0.25">
      <c r="A186" s="29">
        <v>1</v>
      </c>
      <c r="B186" s="4" t="s">
        <v>19</v>
      </c>
      <c r="C186" s="122" t="s">
        <v>307</v>
      </c>
      <c r="D186" s="151">
        <v>4400</v>
      </c>
      <c r="E186" s="52"/>
      <c r="F186" s="63"/>
      <c r="G186" s="191" t="s">
        <v>127</v>
      </c>
    </row>
    <row r="187" spans="1:7" ht="77.25" customHeight="1" x14ac:dyDescent="0.25">
      <c r="A187" s="29">
        <v>2</v>
      </c>
      <c r="B187" s="4" t="s">
        <v>613</v>
      </c>
      <c r="C187" s="122" t="s">
        <v>314</v>
      </c>
      <c r="D187" s="151">
        <v>3600</v>
      </c>
      <c r="E187" s="4" t="s">
        <v>403</v>
      </c>
      <c r="F187" s="63"/>
      <c r="G187" s="191" t="s">
        <v>493</v>
      </c>
    </row>
    <row r="188" spans="1:7" ht="57.75" customHeight="1" x14ac:dyDescent="0.25">
      <c r="A188" s="29">
        <v>3</v>
      </c>
      <c r="B188" s="4" t="s">
        <v>614</v>
      </c>
      <c r="C188" s="122" t="s">
        <v>314</v>
      </c>
      <c r="D188" s="220">
        <v>4400</v>
      </c>
      <c r="E188" s="52"/>
      <c r="F188" s="286" t="s">
        <v>594</v>
      </c>
      <c r="G188" s="206" t="s">
        <v>217</v>
      </c>
    </row>
    <row r="189" spans="1:7" ht="75.75" customHeight="1" x14ac:dyDescent="0.25">
      <c r="A189" s="29">
        <v>4</v>
      </c>
      <c r="B189" s="4" t="s">
        <v>615</v>
      </c>
      <c r="C189" s="122" t="s">
        <v>314</v>
      </c>
      <c r="D189" s="151">
        <v>2500</v>
      </c>
      <c r="E189" s="302" t="s">
        <v>616</v>
      </c>
      <c r="F189" s="63"/>
      <c r="G189" s="4"/>
    </row>
    <row r="190" spans="1:7" ht="79.5" customHeight="1" x14ac:dyDescent="0.25">
      <c r="A190" s="29">
        <v>5</v>
      </c>
      <c r="B190" s="4" t="s">
        <v>30</v>
      </c>
      <c r="C190" s="122" t="s">
        <v>314</v>
      </c>
      <c r="D190" s="151"/>
      <c r="E190" s="52"/>
      <c r="F190" s="67"/>
      <c r="G190" s="26"/>
    </row>
    <row r="191" spans="1:7" ht="24" customHeight="1" x14ac:dyDescent="0.25">
      <c r="A191" s="139">
        <v>5</v>
      </c>
      <c r="B191" s="413" t="s">
        <v>515</v>
      </c>
      <c r="C191" s="415"/>
      <c r="D191" s="233">
        <f>SUM(D186:D190)</f>
        <v>14900</v>
      </c>
      <c r="E191" s="52"/>
      <c r="F191" s="67"/>
      <c r="G191" s="26"/>
    </row>
    <row r="192" spans="1:7" ht="120.75" customHeight="1" x14ac:dyDescent="0.25">
      <c r="A192" s="29"/>
      <c r="B192" s="470" t="s">
        <v>602</v>
      </c>
      <c r="C192" s="471"/>
      <c r="D192" s="472"/>
      <c r="E192" s="280"/>
      <c r="F192" s="281" t="s">
        <v>556</v>
      </c>
      <c r="G192" s="4"/>
    </row>
    <row r="193" spans="1:7" ht="75" x14ac:dyDescent="0.25">
      <c r="A193" s="29">
        <v>1</v>
      </c>
      <c r="B193" s="4" t="s">
        <v>20</v>
      </c>
      <c r="C193" s="122" t="s">
        <v>308</v>
      </c>
      <c r="D193" s="151">
        <v>3100</v>
      </c>
      <c r="E193" s="52" t="s">
        <v>72</v>
      </c>
      <c r="F193" s="216"/>
      <c r="G193" s="4"/>
    </row>
    <row r="194" spans="1:7" ht="45" x14ac:dyDescent="0.25">
      <c r="A194" s="29">
        <v>2</v>
      </c>
      <c r="B194" s="4" t="s">
        <v>10</v>
      </c>
      <c r="C194" s="122" t="s">
        <v>310</v>
      </c>
      <c r="D194" s="151">
        <v>1500</v>
      </c>
      <c r="E194" s="4" t="s">
        <v>70</v>
      </c>
      <c r="F194" s="63"/>
      <c r="G194" s="4"/>
    </row>
    <row r="195" spans="1:7" ht="45" x14ac:dyDescent="0.25">
      <c r="A195" s="29">
        <v>3</v>
      </c>
      <c r="B195" s="7" t="s">
        <v>10</v>
      </c>
      <c r="C195" s="123" t="s">
        <v>313</v>
      </c>
      <c r="D195" s="151">
        <v>1400</v>
      </c>
      <c r="E195" s="54" t="s">
        <v>279</v>
      </c>
      <c r="F195" s="75"/>
      <c r="G195" s="85"/>
    </row>
    <row r="196" spans="1:7" ht="75" x14ac:dyDescent="0.25">
      <c r="A196" s="29">
        <v>4</v>
      </c>
      <c r="B196" s="7" t="s">
        <v>10</v>
      </c>
      <c r="C196" s="123" t="s">
        <v>313</v>
      </c>
      <c r="D196" s="151">
        <v>1300</v>
      </c>
      <c r="E196" s="16" t="s">
        <v>443</v>
      </c>
      <c r="F196" s="75"/>
      <c r="G196" s="85"/>
    </row>
    <row r="197" spans="1:7" ht="45" x14ac:dyDescent="0.25">
      <c r="A197" s="29">
        <v>5</v>
      </c>
      <c r="B197" s="4" t="s">
        <v>11</v>
      </c>
      <c r="C197" s="123" t="s">
        <v>311</v>
      </c>
      <c r="D197" s="151">
        <v>1200</v>
      </c>
      <c r="E197" s="4" t="s">
        <v>155</v>
      </c>
      <c r="F197" s="66"/>
      <c r="G197" s="4"/>
    </row>
    <row r="198" spans="1:7" ht="45" x14ac:dyDescent="0.25">
      <c r="A198" s="29">
        <v>6</v>
      </c>
      <c r="B198" s="4" t="s">
        <v>11</v>
      </c>
      <c r="C198" s="123" t="s">
        <v>311</v>
      </c>
      <c r="D198" s="151">
        <v>1200</v>
      </c>
      <c r="E198" s="54" t="s">
        <v>298</v>
      </c>
      <c r="F198" s="67"/>
      <c r="G198" s="45"/>
    </row>
    <row r="199" spans="1:7" ht="45" x14ac:dyDescent="0.25">
      <c r="A199" s="29">
        <v>7</v>
      </c>
      <c r="B199" s="4" t="s">
        <v>11</v>
      </c>
      <c r="C199" s="123" t="s">
        <v>311</v>
      </c>
      <c r="D199" s="151">
        <v>1400</v>
      </c>
      <c r="E199" s="4" t="s">
        <v>274</v>
      </c>
      <c r="F199" s="66"/>
      <c r="G199" s="4"/>
    </row>
    <row r="200" spans="1:7" ht="45" x14ac:dyDescent="0.25">
      <c r="A200" s="29">
        <v>8</v>
      </c>
      <c r="B200" s="4" t="s">
        <v>11</v>
      </c>
      <c r="C200" s="123" t="s">
        <v>311</v>
      </c>
      <c r="D200" s="151">
        <v>1200</v>
      </c>
      <c r="E200" s="4" t="s">
        <v>156</v>
      </c>
      <c r="F200" s="66"/>
      <c r="G200" s="4"/>
    </row>
    <row r="201" spans="1:7" ht="45" x14ac:dyDescent="0.25">
      <c r="A201" s="29">
        <v>9</v>
      </c>
      <c r="B201" s="4" t="s">
        <v>11</v>
      </c>
      <c r="C201" s="123" t="s">
        <v>311</v>
      </c>
      <c r="D201" s="151">
        <v>1200</v>
      </c>
      <c r="E201" s="4" t="s">
        <v>157</v>
      </c>
      <c r="F201" s="66"/>
      <c r="G201" s="4"/>
    </row>
    <row r="202" spans="1:7" x14ac:dyDescent="0.25">
      <c r="A202" s="139">
        <v>9</v>
      </c>
      <c r="B202" s="413" t="s">
        <v>515</v>
      </c>
      <c r="C202" s="415"/>
      <c r="D202" s="242">
        <f>SUM(D193:D201)</f>
        <v>13500</v>
      </c>
      <c r="E202" s="4"/>
      <c r="F202" s="66"/>
      <c r="G202" s="4"/>
    </row>
    <row r="203" spans="1:7" s="44" customFormat="1" ht="30" customHeight="1" x14ac:dyDescent="0.25">
      <c r="A203" s="29"/>
      <c r="B203" s="413" t="s">
        <v>126</v>
      </c>
      <c r="C203" s="414"/>
      <c r="D203" s="415"/>
      <c r="E203" s="139"/>
      <c r="F203" s="63"/>
      <c r="G203" s="4"/>
    </row>
    <row r="204" spans="1:7" s="44" customFormat="1" ht="75" x14ac:dyDescent="0.25">
      <c r="A204" s="29">
        <v>1</v>
      </c>
      <c r="B204" s="4" t="s">
        <v>20</v>
      </c>
      <c r="C204" s="122" t="s">
        <v>308</v>
      </c>
      <c r="D204" s="151">
        <v>2500</v>
      </c>
      <c r="E204" s="43" t="s">
        <v>281</v>
      </c>
      <c r="F204" s="67"/>
      <c r="G204" s="53"/>
    </row>
    <row r="205" spans="1:7" s="44" customFormat="1" ht="45" x14ac:dyDescent="0.25">
      <c r="A205" s="29">
        <v>2</v>
      </c>
      <c r="B205" s="4" t="s">
        <v>10</v>
      </c>
      <c r="C205" s="123" t="s">
        <v>313</v>
      </c>
      <c r="D205" s="151">
        <v>1300</v>
      </c>
      <c r="E205" s="5" t="s">
        <v>528</v>
      </c>
      <c r="F205" s="66"/>
      <c r="G205" s="4"/>
    </row>
    <row r="206" spans="1:7" s="44" customFormat="1" ht="45" x14ac:dyDescent="0.25">
      <c r="A206" s="29">
        <v>3</v>
      </c>
      <c r="B206" s="4" t="s">
        <v>10</v>
      </c>
      <c r="C206" s="123" t="s">
        <v>313</v>
      </c>
      <c r="D206" s="151">
        <v>1300</v>
      </c>
      <c r="E206" s="16" t="s">
        <v>172</v>
      </c>
      <c r="F206" s="106"/>
      <c r="G206" s="105"/>
    </row>
    <row r="207" spans="1:7" s="44" customFormat="1" ht="60" x14ac:dyDescent="0.25">
      <c r="A207" s="29">
        <v>4</v>
      </c>
      <c r="B207" s="5" t="s">
        <v>10</v>
      </c>
      <c r="C207" s="282" t="s">
        <v>313</v>
      </c>
      <c r="D207" s="231">
        <v>1300</v>
      </c>
      <c r="E207" s="5" t="s">
        <v>501</v>
      </c>
      <c r="F207" s="106"/>
      <c r="G207" s="105"/>
    </row>
    <row r="208" spans="1:7" s="44" customFormat="1" ht="45" x14ac:dyDescent="0.25">
      <c r="A208" s="29">
        <v>5</v>
      </c>
      <c r="B208" s="7" t="s">
        <v>11</v>
      </c>
      <c r="C208" s="123" t="s">
        <v>311</v>
      </c>
      <c r="D208" s="151">
        <v>1200</v>
      </c>
      <c r="E208" s="16" t="s">
        <v>341</v>
      </c>
      <c r="F208" s="66"/>
      <c r="G208" s="4"/>
    </row>
    <row r="209" spans="1:7" s="44" customFormat="1" x14ac:dyDescent="0.25">
      <c r="A209" s="139">
        <v>5</v>
      </c>
      <c r="B209" s="478" t="s">
        <v>515</v>
      </c>
      <c r="C209" s="479"/>
      <c r="D209" s="242">
        <f>SUM(D204:D208)</f>
        <v>7600</v>
      </c>
      <c r="E209" s="16"/>
      <c r="F209" s="66"/>
      <c r="G209" s="4"/>
    </row>
    <row r="210" spans="1:7" ht="48.75" customHeight="1" x14ac:dyDescent="0.25">
      <c r="A210" s="29"/>
      <c r="B210" s="436" t="s">
        <v>595</v>
      </c>
      <c r="C210" s="437"/>
      <c r="D210" s="473"/>
      <c r="E210" s="13"/>
      <c r="F210" s="63"/>
      <c r="G210" s="4"/>
    </row>
    <row r="211" spans="1:7" ht="75" x14ac:dyDescent="0.25">
      <c r="A211" s="29">
        <v>1</v>
      </c>
      <c r="B211" s="4" t="s">
        <v>20</v>
      </c>
      <c r="C211" s="122" t="s">
        <v>308</v>
      </c>
      <c r="D211" s="220">
        <v>3500</v>
      </c>
      <c r="E211" s="52" t="s">
        <v>584</v>
      </c>
      <c r="F211" s="303" t="s">
        <v>585</v>
      </c>
      <c r="G211" s="71"/>
    </row>
    <row r="212" spans="1:7" ht="45" x14ac:dyDescent="0.25">
      <c r="A212" s="29">
        <v>2</v>
      </c>
      <c r="B212" s="216" t="s">
        <v>10</v>
      </c>
      <c r="C212" s="217" t="s">
        <v>310</v>
      </c>
      <c r="D212" s="220">
        <v>2200</v>
      </c>
      <c r="E212" s="52" t="s">
        <v>501</v>
      </c>
      <c r="F212" s="287"/>
      <c r="G212" s="71"/>
    </row>
    <row r="213" spans="1:7" ht="45" x14ac:dyDescent="0.25">
      <c r="A213" s="29">
        <v>3</v>
      </c>
      <c r="B213" s="216" t="s">
        <v>10</v>
      </c>
      <c r="C213" s="217" t="s">
        <v>310</v>
      </c>
      <c r="D213" s="220">
        <v>2200</v>
      </c>
      <c r="E213" s="52" t="s">
        <v>501</v>
      </c>
      <c r="F213" s="287"/>
      <c r="G213" s="71"/>
    </row>
    <row r="214" spans="1:7" ht="45" x14ac:dyDescent="0.25">
      <c r="A214" s="29">
        <v>4</v>
      </c>
      <c r="B214" s="216" t="s">
        <v>10</v>
      </c>
      <c r="C214" s="217" t="s">
        <v>310</v>
      </c>
      <c r="D214" s="220">
        <v>2200</v>
      </c>
      <c r="E214" s="52" t="s">
        <v>501</v>
      </c>
      <c r="F214" s="287"/>
      <c r="G214" s="71"/>
    </row>
    <row r="215" spans="1:7" ht="45" x14ac:dyDescent="0.25">
      <c r="A215" s="29">
        <v>5</v>
      </c>
      <c r="B215" s="4" t="s">
        <v>10</v>
      </c>
      <c r="C215" s="122" t="s">
        <v>310</v>
      </c>
      <c r="D215" s="220">
        <v>1700</v>
      </c>
      <c r="E215" s="216" t="s">
        <v>586</v>
      </c>
      <c r="F215" s="287"/>
      <c r="G215" s="71"/>
    </row>
    <row r="216" spans="1:7" ht="45" x14ac:dyDescent="0.25">
      <c r="A216" s="29">
        <v>6</v>
      </c>
      <c r="B216" s="4" t="s">
        <v>10</v>
      </c>
      <c r="C216" s="123" t="s">
        <v>313</v>
      </c>
      <c r="D216" s="220">
        <v>1600</v>
      </c>
      <c r="E216" s="216" t="s">
        <v>587</v>
      </c>
      <c r="F216" s="72"/>
      <c r="G216" s="26"/>
    </row>
    <row r="217" spans="1:7" ht="45" x14ac:dyDescent="0.25">
      <c r="A217" s="29">
        <v>7</v>
      </c>
      <c r="B217" s="4" t="s">
        <v>10</v>
      </c>
      <c r="C217" s="123" t="s">
        <v>313</v>
      </c>
      <c r="D217" s="220">
        <v>1600</v>
      </c>
      <c r="E217" s="216" t="s">
        <v>588</v>
      </c>
      <c r="F217" s="72"/>
      <c r="G217" s="26"/>
    </row>
    <row r="218" spans="1:7" ht="45" x14ac:dyDescent="0.25">
      <c r="A218" s="29">
        <v>8</v>
      </c>
      <c r="B218" s="4" t="s">
        <v>10</v>
      </c>
      <c r="C218" s="123" t="s">
        <v>313</v>
      </c>
      <c r="D218" s="151">
        <v>1000</v>
      </c>
      <c r="E218" s="288" t="s">
        <v>528</v>
      </c>
      <c r="F218" s="72"/>
      <c r="G218" s="26"/>
    </row>
    <row r="219" spans="1:7" ht="145.5" customHeight="1" x14ac:dyDescent="0.25">
      <c r="A219" s="29">
        <v>9</v>
      </c>
      <c r="B219" s="234" t="s">
        <v>11</v>
      </c>
      <c r="C219" s="290" t="s">
        <v>313</v>
      </c>
      <c r="D219" s="235">
        <v>1100</v>
      </c>
      <c r="E219" s="257" t="s">
        <v>605</v>
      </c>
      <c r="F219" s="72"/>
      <c r="G219" s="26"/>
    </row>
    <row r="220" spans="1:7" ht="45" x14ac:dyDescent="0.25">
      <c r="A220" s="29">
        <v>10</v>
      </c>
      <c r="B220" s="4" t="s">
        <v>11</v>
      </c>
      <c r="C220" s="123" t="s">
        <v>311</v>
      </c>
      <c r="D220" s="220">
        <v>1400</v>
      </c>
      <c r="E220" s="216" t="s">
        <v>589</v>
      </c>
      <c r="F220" s="64"/>
      <c r="G220" s="4"/>
    </row>
    <row r="221" spans="1:7" ht="45" x14ac:dyDescent="0.25">
      <c r="A221" s="29">
        <v>11</v>
      </c>
      <c r="B221" s="4" t="s">
        <v>10</v>
      </c>
      <c r="C221" s="123" t="s">
        <v>313</v>
      </c>
      <c r="D221" s="220">
        <v>1400</v>
      </c>
      <c r="E221" s="289" t="s">
        <v>590</v>
      </c>
      <c r="F221" s="72"/>
      <c r="G221" s="26"/>
    </row>
    <row r="222" spans="1:7" ht="89.25" customHeight="1" x14ac:dyDescent="0.25">
      <c r="A222" s="29">
        <v>12</v>
      </c>
      <c r="B222" s="4" t="s">
        <v>10</v>
      </c>
      <c r="C222" s="123" t="s">
        <v>313</v>
      </c>
      <c r="D222" s="220">
        <v>1600</v>
      </c>
      <c r="E222" s="5" t="s">
        <v>593</v>
      </c>
      <c r="F222" s="75"/>
      <c r="G222" s="53"/>
    </row>
    <row r="223" spans="1:7" ht="45" x14ac:dyDescent="0.25">
      <c r="A223" s="29">
        <v>13</v>
      </c>
      <c r="B223" s="4" t="s">
        <v>10</v>
      </c>
      <c r="C223" s="123" t="s">
        <v>313</v>
      </c>
      <c r="D223" s="220">
        <v>1600</v>
      </c>
      <c r="E223" s="216" t="s">
        <v>591</v>
      </c>
      <c r="F223" s="68"/>
      <c r="G223" s="4"/>
    </row>
    <row r="224" spans="1:7" ht="45" x14ac:dyDescent="0.25">
      <c r="A224" s="29">
        <v>14</v>
      </c>
      <c r="B224" s="4" t="s">
        <v>11</v>
      </c>
      <c r="C224" s="123" t="s">
        <v>311</v>
      </c>
      <c r="D224" s="220">
        <v>1200</v>
      </c>
      <c r="E224" s="263" t="s">
        <v>592</v>
      </c>
      <c r="F224" s="75"/>
      <c r="G224" s="85"/>
    </row>
    <row r="225" spans="1:7" x14ac:dyDescent="0.25">
      <c r="A225" s="139">
        <v>14</v>
      </c>
      <c r="B225" s="489" t="s">
        <v>515</v>
      </c>
      <c r="C225" s="475"/>
      <c r="D225" s="258">
        <f>SUM(D211:D224)</f>
        <v>24300</v>
      </c>
      <c r="E225" s="74"/>
      <c r="F225" s="75"/>
      <c r="G225" s="85"/>
    </row>
    <row r="226" spans="1:7" ht="45" customHeight="1" x14ac:dyDescent="0.25">
      <c r="A226" s="29"/>
      <c r="B226" s="413" t="s">
        <v>80</v>
      </c>
      <c r="C226" s="414"/>
      <c r="D226" s="415"/>
      <c r="E226" s="11"/>
      <c r="F226" s="63"/>
      <c r="G226" s="4"/>
    </row>
    <row r="227" spans="1:7" ht="75" x14ac:dyDescent="0.25">
      <c r="A227" s="29">
        <v>1</v>
      </c>
      <c r="B227" s="4" t="s">
        <v>20</v>
      </c>
      <c r="C227" s="122" t="s">
        <v>308</v>
      </c>
      <c r="D227" s="220">
        <v>3500</v>
      </c>
      <c r="E227" s="216" t="s">
        <v>567</v>
      </c>
      <c r="F227" s="67"/>
      <c r="G227" s="26"/>
    </row>
    <row r="228" spans="1:7" ht="45" x14ac:dyDescent="0.25">
      <c r="A228" s="29">
        <v>2</v>
      </c>
      <c r="B228" s="216" t="s">
        <v>10</v>
      </c>
      <c r="C228" s="217" t="s">
        <v>310</v>
      </c>
      <c r="D228" s="235">
        <v>2200</v>
      </c>
      <c r="E228" s="234" t="s">
        <v>574</v>
      </c>
      <c r="F228" s="67"/>
      <c r="G228" s="26"/>
    </row>
    <row r="229" spans="1:7" ht="45" x14ac:dyDescent="0.25">
      <c r="A229" s="29">
        <v>3</v>
      </c>
      <c r="B229" s="216" t="s">
        <v>10</v>
      </c>
      <c r="C229" s="217" t="s">
        <v>310</v>
      </c>
      <c r="D229" s="235">
        <v>2200</v>
      </c>
      <c r="E229" s="234" t="s">
        <v>574</v>
      </c>
      <c r="F229" s="67"/>
      <c r="G229" s="26"/>
    </row>
    <row r="230" spans="1:7" ht="45" x14ac:dyDescent="0.25">
      <c r="A230" s="29">
        <v>4</v>
      </c>
      <c r="B230" s="4" t="s">
        <v>10</v>
      </c>
      <c r="C230" s="122" t="s">
        <v>310</v>
      </c>
      <c r="D230" s="220">
        <v>1700</v>
      </c>
      <c r="E230" s="216" t="s">
        <v>568</v>
      </c>
      <c r="F230" s="66"/>
      <c r="G230" s="4"/>
    </row>
    <row r="231" spans="1:7" ht="45" x14ac:dyDescent="0.25">
      <c r="A231" s="29">
        <v>5</v>
      </c>
      <c r="B231" s="4" t="s">
        <v>10</v>
      </c>
      <c r="C231" s="123" t="s">
        <v>313</v>
      </c>
      <c r="D231" s="220">
        <v>1600</v>
      </c>
      <c r="E231" s="216" t="s">
        <v>569</v>
      </c>
      <c r="F231" s="66"/>
      <c r="G231" s="4"/>
    </row>
    <row r="232" spans="1:7" ht="45" x14ac:dyDescent="0.25">
      <c r="A232" s="29">
        <v>6</v>
      </c>
      <c r="B232" s="4" t="s">
        <v>10</v>
      </c>
      <c r="C232" s="123" t="s">
        <v>313</v>
      </c>
      <c r="D232" s="220">
        <v>1600</v>
      </c>
      <c r="E232" s="216" t="s">
        <v>570</v>
      </c>
      <c r="F232" s="66"/>
      <c r="G232" s="4"/>
    </row>
    <row r="233" spans="1:7" ht="45" x14ac:dyDescent="0.25">
      <c r="A233" s="29">
        <v>7</v>
      </c>
      <c r="B233" s="4" t="s">
        <v>10</v>
      </c>
      <c r="C233" s="123" t="s">
        <v>313</v>
      </c>
      <c r="D233" s="151">
        <v>1000</v>
      </c>
      <c r="E233" s="5" t="s">
        <v>528</v>
      </c>
      <c r="F233" s="75"/>
      <c r="G233" s="53"/>
    </row>
    <row r="234" spans="1:7" ht="45" x14ac:dyDescent="0.25">
      <c r="A234" s="29">
        <v>8</v>
      </c>
      <c r="B234" s="4" t="s">
        <v>11</v>
      </c>
      <c r="C234" s="123" t="s">
        <v>311</v>
      </c>
      <c r="D234" s="220">
        <v>1400</v>
      </c>
      <c r="E234" s="263" t="s">
        <v>571</v>
      </c>
      <c r="F234" s="5"/>
      <c r="G234" s="4"/>
    </row>
    <row r="235" spans="1:7" ht="45" x14ac:dyDescent="0.25">
      <c r="A235" s="29">
        <v>9</v>
      </c>
      <c r="B235" s="4" t="s">
        <v>14</v>
      </c>
      <c r="C235" s="122" t="s">
        <v>312</v>
      </c>
      <c r="D235" s="220">
        <v>1200</v>
      </c>
      <c r="E235" s="216" t="s">
        <v>572</v>
      </c>
      <c r="F235" s="5"/>
      <c r="G235" s="4"/>
    </row>
    <row r="236" spans="1:7" ht="45" x14ac:dyDescent="0.25">
      <c r="A236" s="29">
        <v>10</v>
      </c>
      <c r="B236" s="4" t="s">
        <v>14</v>
      </c>
      <c r="C236" s="122" t="s">
        <v>312</v>
      </c>
      <c r="D236" s="220">
        <v>1200</v>
      </c>
      <c r="E236" s="216" t="s">
        <v>573</v>
      </c>
      <c r="F236" s="5"/>
      <c r="G236" s="4"/>
    </row>
    <row r="237" spans="1:7" x14ac:dyDescent="0.25">
      <c r="A237" s="139">
        <v>10</v>
      </c>
      <c r="B237" s="413" t="s">
        <v>515</v>
      </c>
      <c r="C237" s="415"/>
      <c r="D237" s="242">
        <f>SUM(D227:D236)</f>
        <v>17600</v>
      </c>
      <c r="E237" s="4"/>
      <c r="F237" s="5"/>
      <c r="G237" s="4"/>
    </row>
    <row r="238" spans="1:7" ht="30" customHeight="1" x14ac:dyDescent="0.25">
      <c r="A238" s="29"/>
      <c r="B238" s="436" t="s">
        <v>494</v>
      </c>
      <c r="C238" s="437"/>
      <c r="D238" s="473"/>
      <c r="E238" s="13"/>
      <c r="F238" s="63"/>
      <c r="G238" s="4"/>
    </row>
    <row r="239" spans="1:7" ht="75" x14ac:dyDescent="0.25">
      <c r="A239" s="29">
        <v>1</v>
      </c>
      <c r="B239" s="4" t="s">
        <v>20</v>
      </c>
      <c r="C239" s="122" t="s">
        <v>308</v>
      </c>
      <c r="D239" s="151">
        <v>3500</v>
      </c>
      <c r="E239" s="4" t="s">
        <v>36</v>
      </c>
      <c r="F239" s="66"/>
      <c r="G239" s="4"/>
    </row>
    <row r="240" spans="1:7" ht="45" x14ac:dyDescent="0.25">
      <c r="A240" s="29">
        <v>2</v>
      </c>
      <c r="B240" s="4" t="s">
        <v>10</v>
      </c>
      <c r="C240" s="122" t="s">
        <v>310</v>
      </c>
      <c r="D240" s="220">
        <v>1700</v>
      </c>
      <c r="E240" s="216" t="s">
        <v>575</v>
      </c>
      <c r="F240" s="66"/>
      <c r="G240" s="4"/>
    </row>
    <row r="241" spans="1:7" ht="45" x14ac:dyDescent="0.25">
      <c r="A241" s="29">
        <v>3</v>
      </c>
      <c r="B241" s="4" t="s">
        <v>10</v>
      </c>
      <c r="C241" s="123" t="s">
        <v>313</v>
      </c>
      <c r="D241" s="220">
        <v>1300</v>
      </c>
      <c r="E241" s="216" t="s">
        <v>576</v>
      </c>
      <c r="F241" s="66"/>
      <c r="G241" s="4"/>
    </row>
    <row r="242" spans="1:7" ht="45" x14ac:dyDescent="0.25">
      <c r="A242" s="29">
        <v>4</v>
      </c>
      <c r="B242" s="4" t="s">
        <v>10</v>
      </c>
      <c r="C242" s="123" t="s">
        <v>313</v>
      </c>
      <c r="D242" s="220">
        <v>1400</v>
      </c>
      <c r="E242" s="216" t="s">
        <v>577</v>
      </c>
      <c r="F242" s="66"/>
      <c r="G242" s="4"/>
    </row>
    <row r="243" spans="1:7" ht="45" x14ac:dyDescent="0.25">
      <c r="A243" s="29">
        <v>5</v>
      </c>
      <c r="B243" s="4" t="s">
        <v>10</v>
      </c>
      <c r="C243" s="123" t="s">
        <v>313</v>
      </c>
      <c r="D243" s="220">
        <v>1300</v>
      </c>
      <c r="E243" s="216" t="s">
        <v>578</v>
      </c>
      <c r="F243" s="66"/>
      <c r="G243" s="4"/>
    </row>
    <row r="244" spans="1:7" ht="45" x14ac:dyDescent="0.25">
      <c r="A244" s="29">
        <v>6</v>
      </c>
      <c r="B244" s="4" t="s">
        <v>10</v>
      </c>
      <c r="C244" s="123" t="s">
        <v>313</v>
      </c>
      <c r="D244" s="220">
        <v>1400</v>
      </c>
      <c r="E244" s="216" t="s">
        <v>579</v>
      </c>
      <c r="F244" s="75"/>
      <c r="G244" s="48"/>
    </row>
    <row r="245" spans="1:7" ht="45" x14ac:dyDescent="0.25">
      <c r="A245" s="29">
        <v>7</v>
      </c>
      <c r="B245" s="4" t="s">
        <v>10</v>
      </c>
      <c r="C245" s="123" t="s">
        <v>313</v>
      </c>
      <c r="D245" s="220">
        <v>1200</v>
      </c>
      <c r="E245" s="216" t="s">
        <v>580</v>
      </c>
      <c r="F245" s="66"/>
      <c r="G245" s="4"/>
    </row>
    <row r="246" spans="1:7" ht="45" x14ac:dyDescent="0.25">
      <c r="A246" s="29">
        <v>8</v>
      </c>
      <c r="B246" s="4" t="s">
        <v>11</v>
      </c>
      <c r="C246" s="123" t="s">
        <v>311</v>
      </c>
      <c r="D246" s="220">
        <v>1400</v>
      </c>
      <c r="E246" s="216" t="s">
        <v>581</v>
      </c>
      <c r="F246" s="66"/>
      <c r="G246" s="4"/>
    </row>
    <row r="247" spans="1:7" ht="45" x14ac:dyDescent="0.25">
      <c r="A247" s="29">
        <v>9</v>
      </c>
      <c r="B247" s="4" t="s">
        <v>14</v>
      </c>
      <c r="C247" s="122" t="s">
        <v>312</v>
      </c>
      <c r="D247" s="220">
        <v>1150</v>
      </c>
      <c r="E247" s="216" t="s">
        <v>583</v>
      </c>
      <c r="F247" s="66"/>
      <c r="G247" s="4"/>
    </row>
    <row r="248" spans="1:7" ht="45" x14ac:dyDescent="0.25">
      <c r="A248" s="29">
        <v>10</v>
      </c>
      <c r="B248" s="4" t="s">
        <v>14</v>
      </c>
      <c r="C248" s="122" t="s">
        <v>312</v>
      </c>
      <c r="D248" s="220">
        <v>1150</v>
      </c>
      <c r="E248" s="216" t="s">
        <v>582</v>
      </c>
      <c r="F248" s="66"/>
      <c r="G248" s="4"/>
    </row>
    <row r="249" spans="1:7" x14ac:dyDescent="0.25">
      <c r="A249" s="139">
        <v>10</v>
      </c>
      <c r="B249" s="413" t="s">
        <v>515</v>
      </c>
      <c r="C249" s="415"/>
      <c r="D249" s="258">
        <f>SUM(D239:D248)</f>
        <v>15500</v>
      </c>
      <c r="E249" s="4"/>
      <c r="F249" s="66"/>
      <c r="G249" s="4"/>
    </row>
    <row r="250" spans="1:7" ht="69.75" customHeight="1" x14ac:dyDescent="0.25">
      <c r="A250" s="29"/>
      <c r="B250" s="417" t="s">
        <v>603</v>
      </c>
      <c r="C250" s="474"/>
      <c r="D250" s="475"/>
      <c r="E250" s="56"/>
      <c r="F250" s="274"/>
      <c r="G250" s="4"/>
    </row>
    <row r="251" spans="1:7" ht="75" x14ac:dyDescent="0.25">
      <c r="A251" s="29">
        <v>1</v>
      </c>
      <c r="B251" s="12" t="s">
        <v>20</v>
      </c>
      <c r="C251" s="122" t="s">
        <v>308</v>
      </c>
      <c r="D251" s="151">
        <v>2500</v>
      </c>
      <c r="E251" s="47" t="s">
        <v>230</v>
      </c>
      <c r="F251" s="66"/>
      <c r="G251" s="4"/>
    </row>
    <row r="252" spans="1:7" ht="60" customHeight="1" x14ac:dyDescent="0.25">
      <c r="A252" s="29">
        <v>2</v>
      </c>
      <c r="B252" s="12" t="s">
        <v>10</v>
      </c>
      <c r="C252" s="162" t="s">
        <v>310</v>
      </c>
      <c r="D252" s="220">
        <v>1900</v>
      </c>
      <c r="E252" s="52" t="s">
        <v>557</v>
      </c>
      <c r="F252" s="283" t="s">
        <v>560</v>
      </c>
      <c r="G252" s="4"/>
    </row>
    <row r="253" spans="1:7" ht="45" x14ac:dyDescent="0.25">
      <c r="A253" s="29">
        <v>3</v>
      </c>
      <c r="B253" s="12" t="s">
        <v>229</v>
      </c>
      <c r="C253" s="122" t="s">
        <v>310</v>
      </c>
      <c r="D253" s="151">
        <v>1500</v>
      </c>
      <c r="E253" s="16" t="s">
        <v>166</v>
      </c>
      <c r="F253" s="66"/>
      <c r="G253" s="4"/>
    </row>
    <row r="254" spans="1:7" ht="45" x14ac:dyDescent="0.25">
      <c r="A254" s="29">
        <v>4</v>
      </c>
      <c r="B254" s="276" t="s">
        <v>229</v>
      </c>
      <c r="C254" s="217" t="s">
        <v>310</v>
      </c>
      <c r="D254" s="220">
        <v>1300</v>
      </c>
      <c r="E254" s="216" t="s">
        <v>501</v>
      </c>
      <c r="F254" s="66"/>
      <c r="G254" s="4"/>
    </row>
    <row r="255" spans="1:7" x14ac:dyDescent="0.25">
      <c r="A255" s="139">
        <v>4</v>
      </c>
      <c r="B255" s="452" t="s">
        <v>515</v>
      </c>
      <c r="C255" s="453"/>
      <c r="D255" s="242">
        <f>SUM(D251:D254)</f>
        <v>7200</v>
      </c>
      <c r="E255" s="16"/>
      <c r="F255" s="66"/>
      <c r="G255" s="4"/>
    </row>
    <row r="256" spans="1:7" ht="45" customHeight="1" x14ac:dyDescent="0.25">
      <c r="A256" s="29"/>
      <c r="B256" s="417" t="s">
        <v>604</v>
      </c>
      <c r="C256" s="474"/>
      <c r="D256" s="475"/>
      <c r="E256" s="56"/>
      <c r="F256" s="66"/>
      <c r="G256" s="4"/>
    </row>
    <row r="257" spans="1:7" ht="75" x14ac:dyDescent="0.25">
      <c r="A257" s="29">
        <v>1</v>
      </c>
      <c r="B257" s="12" t="s">
        <v>20</v>
      </c>
      <c r="C257" s="122" t="s">
        <v>308</v>
      </c>
      <c r="D257" s="220">
        <v>2800</v>
      </c>
      <c r="E257" s="6" t="s">
        <v>558</v>
      </c>
      <c r="F257" s="66"/>
      <c r="G257" s="4"/>
    </row>
    <row r="258" spans="1:7" ht="45" x14ac:dyDescent="0.25">
      <c r="A258" s="29">
        <v>2</v>
      </c>
      <c r="B258" s="12" t="s">
        <v>10</v>
      </c>
      <c r="C258" s="122" t="s">
        <v>310</v>
      </c>
      <c r="D258" s="151">
        <v>1500</v>
      </c>
      <c r="E258" s="6" t="s">
        <v>163</v>
      </c>
      <c r="F258" s="66"/>
      <c r="G258" s="4"/>
    </row>
    <row r="259" spans="1:7" ht="45" x14ac:dyDescent="0.25">
      <c r="A259" s="29">
        <v>3</v>
      </c>
      <c r="B259" s="276" t="s">
        <v>229</v>
      </c>
      <c r="C259" s="217" t="s">
        <v>310</v>
      </c>
      <c r="D259" s="220">
        <v>2500</v>
      </c>
      <c r="E259" s="216" t="s">
        <v>501</v>
      </c>
      <c r="F259" s="66"/>
      <c r="G259" s="4"/>
    </row>
    <row r="260" spans="1:7" ht="72.75" customHeight="1" x14ac:dyDescent="0.25">
      <c r="A260" s="29">
        <v>4</v>
      </c>
      <c r="B260" s="276" t="s">
        <v>229</v>
      </c>
      <c r="C260" s="217" t="s">
        <v>310</v>
      </c>
      <c r="D260" s="220">
        <v>1900</v>
      </c>
      <c r="E260" s="216" t="s">
        <v>501</v>
      </c>
      <c r="F260" s="283" t="s">
        <v>560</v>
      </c>
      <c r="G260" s="4"/>
    </row>
    <row r="261" spans="1:7" ht="45" x14ac:dyDescent="0.25">
      <c r="A261" s="29">
        <v>5</v>
      </c>
      <c r="B261" s="12" t="s">
        <v>10</v>
      </c>
      <c r="C261" s="123" t="s">
        <v>313</v>
      </c>
      <c r="D261" s="151">
        <v>1300</v>
      </c>
      <c r="E261" s="4" t="s">
        <v>94</v>
      </c>
      <c r="F261" s="66"/>
      <c r="G261" s="4"/>
    </row>
    <row r="262" spans="1:7" ht="45" x14ac:dyDescent="0.25">
      <c r="A262" s="29">
        <v>6</v>
      </c>
      <c r="B262" s="12" t="s">
        <v>229</v>
      </c>
      <c r="C262" s="123" t="s">
        <v>313</v>
      </c>
      <c r="D262" s="151">
        <v>1400</v>
      </c>
      <c r="E262" s="16" t="s">
        <v>139</v>
      </c>
      <c r="F262" s="66"/>
      <c r="G262" s="4"/>
    </row>
    <row r="263" spans="1:7" ht="45" x14ac:dyDescent="0.25">
      <c r="A263" s="29">
        <v>7</v>
      </c>
      <c r="B263" s="12" t="s">
        <v>11</v>
      </c>
      <c r="C263" s="123" t="s">
        <v>311</v>
      </c>
      <c r="D263" s="151">
        <v>1000</v>
      </c>
      <c r="E263" s="6" t="s">
        <v>223</v>
      </c>
      <c r="F263" s="66"/>
      <c r="G263" s="4"/>
    </row>
    <row r="264" spans="1:7" x14ac:dyDescent="0.25">
      <c r="A264" s="139">
        <v>7</v>
      </c>
      <c r="B264" s="452" t="s">
        <v>515</v>
      </c>
      <c r="C264" s="453"/>
      <c r="D264" s="242">
        <f>SUM(D257:D263)</f>
        <v>12400</v>
      </c>
      <c r="E264" s="6"/>
      <c r="F264" s="66"/>
      <c r="G264" s="4"/>
    </row>
    <row r="265" spans="1:7" ht="30" customHeight="1" x14ac:dyDescent="0.25">
      <c r="A265" s="136"/>
      <c r="B265" s="419" t="s">
        <v>553</v>
      </c>
      <c r="C265" s="455"/>
      <c r="D265" s="456"/>
      <c r="E265" s="166"/>
      <c r="F265" s="66"/>
      <c r="G265" s="4"/>
    </row>
    <row r="266" spans="1:7" ht="75" x14ac:dyDescent="0.25">
      <c r="A266" s="136">
        <v>1</v>
      </c>
      <c r="B266" s="12" t="s">
        <v>20</v>
      </c>
      <c r="C266" s="277" t="s">
        <v>308</v>
      </c>
      <c r="D266" s="278">
        <v>2500</v>
      </c>
      <c r="E266" s="47" t="s">
        <v>110</v>
      </c>
      <c r="F266" s="214"/>
      <c r="G266" s="4"/>
    </row>
    <row r="267" spans="1:7" ht="45" x14ac:dyDescent="0.25">
      <c r="A267" s="136">
        <v>2</v>
      </c>
      <c r="B267" s="276" t="s">
        <v>10</v>
      </c>
      <c r="C267" s="219" t="s">
        <v>554</v>
      </c>
      <c r="D267" s="279"/>
      <c r="E267" s="261" t="s">
        <v>555</v>
      </c>
      <c r="F267" s="214"/>
      <c r="G267" s="4"/>
    </row>
    <row r="268" spans="1:7" ht="45" x14ac:dyDescent="0.25">
      <c r="A268" s="136">
        <v>3</v>
      </c>
      <c r="B268" s="276" t="s">
        <v>10</v>
      </c>
      <c r="C268" s="219" t="s">
        <v>554</v>
      </c>
      <c r="D268" s="279"/>
      <c r="E268" s="261" t="s">
        <v>555</v>
      </c>
      <c r="F268" s="214"/>
      <c r="G268" s="4"/>
    </row>
    <row r="269" spans="1:7" ht="45" x14ac:dyDescent="0.25">
      <c r="A269" s="136">
        <v>4</v>
      </c>
      <c r="B269" s="276" t="s">
        <v>10</v>
      </c>
      <c r="C269" s="219" t="s">
        <v>554</v>
      </c>
      <c r="D269" s="279"/>
      <c r="E269" s="261" t="s">
        <v>555</v>
      </c>
      <c r="F269" s="214"/>
      <c r="G269" s="4"/>
    </row>
    <row r="270" spans="1:7" ht="45" x14ac:dyDescent="0.25">
      <c r="A270" s="136">
        <v>5</v>
      </c>
      <c r="B270" s="12" t="s">
        <v>10</v>
      </c>
      <c r="C270" s="123" t="s">
        <v>313</v>
      </c>
      <c r="D270" s="152">
        <v>1100</v>
      </c>
      <c r="E270" s="47" t="s">
        <v>333</v>
      </c>
      <c r="F270" s="66"/>
      <c r="G270" s="4"/>
    </row>
    <row r="271" spans="1:7" ht="45" x14ac:dyDescent="0.25">
      <c r="A271" s="136">
        <v>6</v>
      </c>
      <c r="B271" s="12" t="s">
        <v>10</v>
      </c>
      <c r="C271" s="123" t="s">
        <v>313</v>
      </c>
      <c r="D271" s="151">
        <v>1100</v>
      </c>
      <c r="E271" s="5" t="s">
        <v>15</v>
      </c>
      <c r="F271" s="66"/>
      <c r="G271" s="4"/>
    </row>
    <row r="272" spans="1:7" ht="45" x14ac:dyDescent="0.25">
      <c r="A272" s="136">
        <v>7</v>
      </c>
      <c r="B272" s="12" t="s">
        <v>11</v>
      </c>
      <c r="C272" s="123" t="s">
        <v>311</v>
      </c>
      <c r="D272" s="152">
        <v>1200</v>
      </c>
      <c r="E272" s="5" t="s">
        <v>15</v>
      </c>
      <c r="F272" s="66"/>
      <c r="G272" s="4"/>
    </row>
    <row r="273" spans="1:7" ht="45" x14ac:dyDescent="0.25">
      <c r="A273" s="136">
        <v>8</v>
      </c>
      <c r="B273" s="12" t="s">
        <v>11</v>
      </c>
      <c r="C273" s="123" t="s">
        <v>311</v>
      </c>
      <c r="D273" s="152">
        <v>1200</v>
      </c>
      <c r="E273" s="47" t="s">
        <v>334</v>
      </c>
      <c r="F273" s="66"/>
      <c r="G273" s="4"/>
    </row>
    <row r="274" spans="1:7" x14ac:dyDescent="0.25">
      <c r="A274" s="56">
        <v>8</v>
      </c>
      <c r="B274" s="452" t="s">
        <v>515</v>
      </c>
      <c r="C274" s="453"/>
      <c r="D274" s="258">
        <f>SUM(D266:D273)</f>
        <v>7100</v>
      </c>
      <c r="E274" s="47"/>
      <c r="F274" s="66"/>
      <c r="G274" s="4"/>
    </row>
    <row r="275" spans="1:7" ht="30" customHeight="1" x14ac:dyDescent="0.25">
      <c r="A275" s="29"/>
      <c r="B275" s="452" t="s">
        <v>404</v>
      </c>
      <c r="C275" s="494"/>
      <c r="D275" s="453"/>
      <c r="E275" s="11">
        <v>4</v>
      </c>
      <c r="F275" s="66"/>
      <c r="G275" s="4"/>
    </row>
    <row r="276" spans="1:7" ht="75" x14ac:dyDescent="0.25">
      <c r="A276" s="29">
        <v>1</v>
      </c>
      <c r="B276" s="6" t="s">
        <v>20</v>
      </c>
      <c r="C276" s="162" t="s">
        <v>308</v>
      </c>
      <c r="D276" s="180">
        <v>2200</v>
      </c>
      <c r="E276" s="161" t="s">
        <v>405</v>
      </c>
      <c r="F276" s="66"/>
      <c r="G276" s="4"/>
    </row>
    <row r="277" spans="1:7" ht="45" x14ac:dyDescent="0.25">
      <c r="A277" s="29">
        <v>2</v>
      </c>
      <c r="B277" s="6" t="s">
        <v>10</v>
      </c>
      <c r="C277" s="162" t="s">
        <v>310</v>
      </c>
      <c r="D277" s="152">
        <v>1300</v>
      </c>
      <c r="E277" s="5" t="s">
        <v>15</v>
      </c>
      <c r="F277" s="66"/>
      <c r="G277" s="4"/>
    </row>
    <row r="278" spans="1:7" ht="45" x14ac:dyDescent="0.25">
      <c r="A278" s="29">
        <v>3</v>
      </c>
      <c r="B278" s="6" t="s">
        <v>10</v>
      </c>
      <c r="C278" s="162" t="s">
        <v>310</v>
      </c>
      <c r="D278" s="151">
        <v>1300</v>
      </c>
      <c r="E278" s="161" t="s">
        <v>406</v>
      </c>
      <c r="F278" s="66"/>
      <c r="G278" s="4"/>
    </row>
    <row r="279" spans="1:7" ht="45" x14ac:dyDescent="0.25">
      <c r="A279" s="29">
        <v>4</v>
      </c>
      <c r="B279" s="47" t="s">
        <v>10</v>
      </c>
      <c r="C279" s="130" t="s">
        <v>313</v>
      </c>
      <c r="D279" s="152">
        <v>1200</v>
      </c>
      <c r="E279" s="174" t="s">
        <v>407</v>
      </c>
      <c r="F279" s="66"/>
      <c r="G279" s="4"/>
    </row>
    <row r="280" spans="1:7" x14ac:dyDescent="0.25">
      <c r="A280" s="29">
        <v>4</v>
      </c>
      <c r="B280" s="491" t="s">
        <v>515</v>
      </c>
      <c r="C280" s="492"/>
      <c r="D280" s="258">
        <f>SUM(D276:D279)</f>
        <v>6000</v>
      </c>
      <c r="E280" s="174"/>
      <c r="F280" s="66"/>
      <c r="G280" s="4"/>
    </row>
    <row r="281" spans="1:7" ht="24.75" customHeight="1" x14ac:dyDescent="0.25">
      <c r="A281" s="29"/>
      <c r="B281" s="461" t="s">
        <v>408</v>
      </c>
      <c r="C281" s="493"/>
      <c r="D281" s="462"/>
      <c r="E281" s="175">
        <v>7</v>
      </c>
      <c r="F281" s="66"/>
      <c r="G281" s="4"/>
    </row>
    <row r="282" spans="1:7" ht="75" x14ac:dyDescent="0.25">
      <c r="A282" s="29">
        <v>1</v>
      </c>
      <c r="B282" s="6" t="s">
        <v>20</v>
      </c>
      <c r="C282" s="162" t="s">
        <v>308</v>
      </c>
      <c r="D282" s="180">
        <v>2200</v>
      </c>
      <c r="E282" s="174" t="s">
        <v>409</v>
      </c>
      <c r="F282" s="66"/>
      <c r="G282" s="4"/>
    </row>
    <row r="283" spans="1:7" ht="45" x14ac:dyDescent="0.25">
      <c r="A283" s="29">
        <v>2</v>
      </c>
      <c r="B283" s="6" t="s">
        <v>10</v>
      </c>
      <c r="C283" s="162" t="s">
        <v>310</v>
      </c>
      <c r="D283" s="152">
        <v>1500</v>
      </c>
      <c r="E283" s="161" t="s">
        <v>410</v>
      </c>
      <c r="F283" s="66"/>
      <c r="G283" s="4"/>
    </row>
    <row r="284" spans="1:7" ht="45" x14ac:dyDescent="0.25">
      <c r="A284" s="29">
        <v>3</v>
      </c>
      <c r="B284" s="6" t="s">
        <v>10</v>
      </c>
      <c r="C284" s="167" t="s">
        <v>313</v>
      </c>
      <c r="D284" s="151">
        <v>1200</v>
      </c>
      <c r="E284" s="161" t="s">
        <v>411</v>
      </c>
      <c r="F284" s="66"/>
      <c r="G284" s="4"/>
    </row>
    <row r="285" spans="1:7" ht="45" x14ac:dyDescent="0.25">
      <c r="A285" s="29">
        <v>4</v>
      </c>
      <c r="B285" s="6" t="s">
        <v>10</v>
      </c>
      <c r="C285" s="167" t="s">
        <v>313</v>
      </c>
      <c r="D285" s="152">
        <v>1100</v>
      </c>
      <c r="E285" s="5" t="s">
        <v>15</v>
      </c>
      <c r="F285" s="66"/>
      <c r="G285" s="4"/>
    </row>
    <row r="286" spans="1:7" ht="45" x14ac:dyDescent="0.25">
      <c r="A286" s="29">
        <v>5</v>
      </c>
      <c r="B286" s="6" t="s">
        <v>10</v>
      </c>
      <c r="C286" s="167" t="s">
        <v>313</v>
      </c>
      <c r="D286" s="152">
        <v>1200</v>
      </c>
      <c r="E286" s="161" t="s">
        <v>412</v>
      </c>
      <c r="F286" s="66"/>
      <c r="G286" s="4"/>
    </row>
    <row r="287" spans="1:7" ht="45" x14ac:dyDescent="0.25">
      <c r="A287" s="29">
        <v>6</v>
      </c>
      <c r="B287" s="6" t="s">
        <v>10</v>
      </c>
      <c r="C287" s="167" t="s">
        <v>313</v>
      </c>
      <c r="D287" s="180">
        <v>1100</v>
      </c>
      <c r="E287" s="164" t="s">
        <v>413</v>
      </c>
      <c r="F287" s="66"/>
      <c r="G287" s="4"/>
    </row>
    <row r="288" spans="1:7" ht="45" x14ac:dyDescent="0.25">
      <c r="A288" s="29">
        <v>7</v>
      </c>
      <c r="B288" s="6" t="s">
        <v>10</v>
      </c>
      <c r="C288" s="167" t="s">
        <v>313</v>
      </c>
      <c r="D288" s="152">
        <v>1100</v>
      </c>
      <c r="E288" s="161" t="s">
        <v>414</v>
      </c>
      <c r="F288" s="66"/>
      <c r="G288" s="4"/>
    </row>
    <row r="289" spans="1:7" x14ac:dyDescent="0.25">
      <c r="A289" s="139">
        <v>7</v>
      </c>
      <c r="B289" s="461" t="s">
        <v>515</v>
      </c>
      <c r="C289" s="462"/>
      <c r="D289" s="242">
        <f>SUM(D282:D288)</f>
        <v>9400</v>
      </c>
      <c r="E289" s="161"/>
      <c r="F289" s="66"/>
      <c r="G289" s="4"/>
    </row>
    <row r="290" spans="1:7" ht="39.75" customHeight="1" x14ac:dyDescent="0.25">
      <c r="A290" s="29" t="s">
        <v>498</v>
      </c>
      <c r="B290" s="463" t="s">
        <v>495</v>
      </c>
      <c r="C290" s="464"/>
      <c r="D290" s="465"/>
      <c r="E290" s="11">
        <f>A294+A301+A311+A318+A330</f>
        <v>31</v>
      </c>
      <c r="F290" s="63"/>
      <c r="G290" s="4"/>
    </row>
    <row r="291" spans="1:7" ht="75" x14ac:dyDescent="0.25">
      <c r="A291" s="29">
        <v>1</v>
      </c>
      <c r="B291" s="4" t="s">
        <v>19</v>
      </c>
      <c r="C291" s="122" t="s">
        <v>307</v>
      </c>
      <c r="D291" s="147">
        <v>4400</v>
      </c>
      <c r="E291" s="4" t="s">
        <v>123</v>
      </c>
      <c r="F291" s="67"/>
      <c r="G291" s="23"/>
    </row>
    <row r="292" spans="1:7" ht="90" x14ac:dyDescent="0.25">
      <c r="A292" s="29">
        <v>2</v>
      </c>
      <c r="B292" s="4" t="s">
        <v>518</v>
      </c>
      <c r="C292" s="122" t="s">
        <v>314</v>
      </c>
      <c r="D292" s="147">
        <v>4000</v>
      </c>
      <c r="E292" s="4" t="s">
        <v>87</v>
      </c>
      <c r="F292" s="66"/>
      <c r="G292" s="4"/>
    </row>
    <row r="293" spans="1:7" ht="90" x14ac:dyDescent="0.25">
      <c r="A293" s="29">
        <v>3</v>
      </c>
      <c r="B293" s="216" t="s">
        <v>519</v>
      </c>
      <c r="C293" s="217" t="s">
        <v>314</v>
      </c>
      <c r="D293" s="220">
        <v>4000</v>
      </c>
      <c r="E293" s="261" t="s">
        <v>501</v>
      </c>
      <c r="F293" s="66"/>
      <c r="G293" s="4"/>
    </row>
    <row r="294" spans="1:7" x14ac:dyDescent="0.25">
      <c r="A294" s="139">
        <v>3</v>
      </c>
      <c r="B294" s="413" t="s">
        <v>515</v>
      </c>
      <c r="C294" s="415"/>
      <c r="D294" s="233">
        <f>SUM(D291:D293)</f>
        <v>12400</v>
      </c>
      <c r="E294" s="52"/>
      <c r="F294" s="66"/>
      <c r="G294" s="4"/>
    </row>
    <row r="295" spans="1:7" ht="30" customHeight="1" x14ac:dyDescent="0.25">
      <c r="A295" s="29"/>
      <c r="B295" s="413" t="s">
        <v>86</v>
      </c>
      <c r="C295" s="414"/>
      <c r="D295" s="415"/>
      <c r="E295" s="13"/>
      <c r="F295" s="68"/>
      <c r="G295" s="4"/>
    </row>
    <row r="296" spans="1:7" ht="75" x14ac:dyDescent="0.25">
      <c r="A296" s="29">
        <v>1</v>
      </c>
      <c r="B296" s="4" t="s">
        <v>288</v>
      </c>
      <c r="C296" s="122" t="s">
        <v>308</v>
      </c>
      <c r="D296" s="151">
        <v>2800</v>
      </c>
      <c r="E296" s="4" t="s">
        <v>93</v>
      </c>
      <c r="F296" s="66"/>
      <c r="G296" s="4"/>
    </row>
    <row r="297" spans="1:7" ht="60" x14ac:dyDescent="0.25">
      <c r="A297" s="29">
        <v>2</v>
      </c>
      <c r="B297" s="54" t="s">
        <v>520</v>
      </c>
      <c r="C297" s="122" t="s">
        <v>310</v>
      </c>
      <c r="D297" s="262">
        <v>1900</v>
      </c>
      <c r="E297" s="261" t="s">
        <v>521</v>
      </c>
      <c r="F297" s="66"/>
      <c r="G297" s="4"/>
    </row>
    <row r="298" spans="1:7" ht="60" x14ac:dyDescent="0.25">
      <c r="A298" s="29">
        <v>3</v>
      </c>
      <c r="B298" s="4" t="s">
        <v>522</v>
      </c>
      <c r="C298" s="123" t="s">
        <v>313</v>
      </c>
      <c r="D298" s="220">
        <v>1400</v>
      </c>
      <c r="E298" s="216" t="s">
        <v>523</v>
      </c>
      <c r="F298" s="66"/>
      <c r="G298" s="4"/>
    </row>
    <row r="299" spans="1:7" ht="60" x14ac:dyDescent="0.25">
      <c r="A299" s="29">
        <v>4</v>
      </c>
      <c r="B299" s="4" t="s">
        <v>524</v>
      </c>
      <c r="C299" s="123" t="s">
        <v>311</v>
      </c>
      <c r="D299" s="220">
        <v>1400</v>
      </c>
      <c r="E299" s="263" t="s">
        <v>525</v>
      </c>
      <c r="F299" s="68"/>
      <c r="G299" s="27"/>
    </row>
    <row r="300" spans="1:7" ht="60" x14ac:dyDescent="0.25">
      <c r="A300" s="29">
        <v>5</v>
      </c>
      <c r="B300" s="4" t="s">
        <v>526</v>
      </c>
      <c r="C300" s="122" t="s">
        <v>312</v>
      </c>
      <c r="D300" s="220">
        <v>1300</v>
      </c>
      <c r="E300" s="216" t="s">
        <v>527</v>
      </c>
      <c r="F300" s="64"/>
      <c r="G300" s="27"/>
    </row>
    <row r="301" spans="1:7" x14ac:dyDescent="0.25">
      <c r="A301" s="139">
        <v>5</v>
      </c>
      <c r="B301" s="413" t="s">
        <v>515</v>
      </c>
      <c r="C301" s="415"/>
      <c r="D301" s="242">
        <f>SUM(D296:D300)</f>
        <v>8800</v>
      </c>
      <c r="E301" s="16"/>
      <c r="F301" s="64"/>
      <c r="G301" s="27"/>
    </row>
    <row r="302" spans="1:7" ht="27" customHeight="1" x14ac:dyDescent="0.25">
      <c r="A302" s="29"/>
      <c r="B302" s="413" t="s">
        <v>91</v>
      </c>
      <c r="C302" s="414"/>
      <c r="D302" s="415"/>
      <c r="E302" s="139"/>
      <c r="F302" s="68"/>
      <c r="G302" s="27"/>
    </row>
    <row r="303" spans="1:7" ht="75" x14ac:dyDescent="0.25">
      <c r="A303" s="29">
        <v>1</v>
      </c>
      <c r="B303" s="4" t="s">
        <v>20</v>
      </c>
      <c r="C303" s="122" t="s">
        <v>308</v>
      </c>
      <c r="D303" s="151">
        <v>4000</v>
      </c>
      <c r="E303" s="261" t="s">
        <v>528</v>
      </c>
      <c r="F303" s="64"/>
      <c r="G303" s="27"/>
    </row>
    <row r="304" spans="1:7" ht="45" x14ac:dyDescent="0.25">
      <c r="A304" s="29">
        <v>2</v>
      </c>
      <c r="B304" s="4" t="s">
        <v>529</v>
      </c>
      <c r="C304" s="122" t="s">
        <v>310</v>
      </c>
      <c r="D304" s="262">
        <v>2800</v>
      </c>
      <c r="E304" s="216" t="s">
        <v>530</v>
      </c>
      <c r="F304" s="75"/>
      <c r="G304" s="53"/>
    </row>
    <row r="305" spans="1:7" ht="90" x14ac:dyDescent="0.25">
      <c r="A305" s="29">
        <v>3</v>
      </c>
      <c r="B305" s="248" t="s">
        <v>531</v>
      </c>
      <c r="C305" s="264" t="s">
        <v>310</v>
      </c>
      <c r="D305" s="220">
        <v>2500</v>
      </c>
      <c r="E305" s="261" t="s">
        <v>501</v>
      </c>
      <c r="F305" s="64"/>
      <c r="G305" s="27"/>
    </row>
    <row r="306" spans="1:7" ht="90" x14ac:dyDescent="0.25">
      <c r="A306" s="29">
        <v>4</v>
      </c>
      <c r="B306" s="248" t="s">
        <v>531</v>
      </c>
      <c r="C306" s="264" t="s">
        <v>310</v>
      </c>
      <c r="D306" s="220">
        <v>2500</v>
      </c>
      <c r="E306" s="261" t="s">
        <v>501</v>
      </c>
      <c r="F306" s="64"/>
      <c r="G306" s="27"/>
    </row>
    <row r="307" spans="1:7" ht="45" x14ac:dyDescent="0.25">
      <c r="A307" s="29">
        <v>5</v>
      </c>
      <c r="B307" s="248" t="s">
        <v>532</v>
      </c>
      <c r="C307" s="264" t="s">
        <v>533</v>
      </c>
      <c r="D307" s="220">
        <v>2200</v>
      </c>
      <c r="E307" s="261" t="s">
        <v>501</v>
      </c>
      <c r="F307" s="64"/>
      <c r="G307" s="27"/>
    </row>
    <row r="308" spans="1:7" ht="60" x14ac:dyDescent="0.25">
      <c r="A308" s="29">
        <v>6</v>
      </c>
      <c r="B308" s="248" t="s">
        <v>534</v>
      </c>
      <c r="C308" s="264" t="s">
        <v>533</v>
      </c>
      <c r="D308" s="220">
        <v>2200</v>
      </c>
      <c r="E308" s="261" t="s">
        <v>501</v>
      </c>
      <c r="F308" s="64"/>
      <c r="G308" s="27"/>
    </row>
    <row r="309" spans="1:7" ht="45" x14ac:dyDescent="0.25">
      <c r="A309" s="29">
        <v>7</v>
      </c>
      <c r="B309" s="248" t="s">
        <v>535</v>
      </c>
      <c r="C309" s="264" t="s">
        <v>533</v>
      </c>
      <c r="D309" s="222">
        <v>2000</v>
      </c>
      <c r="E309" s="261" t="s">
        <v>501</v>
      </c>
      <c r="F309" s="64"/>
      <c r="G309" s="27"/>
    </row>
    <row r="310" spans="1:7" ht="60" x14ac:dyDescent="0.25">
      <c r="A310" s="29">
        <v>8</v>
      </c>
      <c r="B310" s="248" t="s">
        <v>536</v>
      </c>
      <c r="C310" s="248" t="s">
        <v>311</v>
      </c>
      <c r="D310" s="222">
        <v>1800</v>
      </c>
      <c r="E310" s="216" t="s">
        <v>537</v>
      </c>
      <c r="F310" s="64"/>
      <c r="G310" s="27"/>
    </row>
    <row r="311" spans="1:7" x14ac:dyDescent="0.25">
      <c r="A311" s="139">
        <v>8</v>
      </c>
      <c r="B311" s="413" t="s">
        <v>515</v>
      </c>
      <c r="C311" s="415"/>
      <c r="D311" s="258">
        <f>SUM(D303:D310)</f>
        <v>20000</v>
      </c>
      <c r="E311" s="5"/>
      <c r="F311" s="64"/>
      <c r="G311" s="27"/>
    </row>
    <row r="312" spans="1:7" ht="60" customHeight="1" x14ac:dyDescent="0.25">
      <c r="A312" s="29"/>
      <c r="B312" s="413" t="s">
        <v>136</v>
      </c>
      <c r="C312" s="414"/>
      <c r="D312" s="415"/>
      <c r="E312" s="30"/>
      <c r="F312" s="68"/>
      <c r="G312" s="27"/>
    </row>
    <row r="313" spans="1:7" ht="75" x14ac:dyDescent="0.25">
      <c r="A313" s="192">
        <v>1</v>
      </c>
      <c r="B313" s="193" t="s">
        <v>20</v>
      </c>
      <c r="C313" s="194" t="s">
        <v>308</v>
      </c>
      <c r="D313" s="195">
        <v>3500</v>
      </c>
      <c r="E313" s="193" t="s">
        <v>92</v>
      </c>
      <c r="F313" s="68"/>
      <c r="G313" s="4"/>
    </row>
    <row r="314" spans="1:7" ht="60" x14ac:dyDescent="0.25">
      <c r="A314" s="192">
        <v>2</v>
      </c>
      <c r="B314" s="193" t="s">
        <v>538</v>
      </c>
      <c r="C314" s="194" t="s">
        <v>310</v>
      </c>
      <c r="D314" s="222">
        <v>2800</v>
      </c>
      <c r="E314" s="261" t="s">
        <v>539</v>
      </c>
      <c r="F314" s="66"/>
      <c r="G314" s="4"/>
    </row>
    <row r="315" spans="1:7" ht="105" x14ac:dyDescent="0.25">
      <c r="A315" s="192">
        <v>3</v>
      </c>
      <c r="B315" s="193" t="s">
        <v>540</v>
      </c>
      <c r="C315" s="194" t="s">
        <v>310</v>
      </c>
      <c r="D315" s="222">
        <v>2600</v>
      </c>
      <c r="E315" s="223" t="s">
        <v>541</v>
      </c>
      <c r="F315" s="66"/>
      <c r="G315" s="4"/>
    </row>
    <row r="316" spans="1:7" ht="60" x14ac:dyDescent="0.25">
      <c r="A316" s="192">
        <v>4</v>
      </c>
      <c r="B316" s="198" t="s">
        <v>542</v>
      </c>
      <c r="C316" s="194" t="s">
        <v>310</v>
      </c>
      <c r="D316" s="222">
        <v>2500</v>
      </c>
      <c r="E316" s="261" t="s">
        <v>543</v>
      </c>
      <c r="F316" s="66"/>
      <c r="G316" s="4"/>
    </row>
    <row r="317" spans="1:7" ht="60" x14ac:dyDescent="0.25">
      <c r="A317" s="192">
        <v>5</v>
      </c>
      <c r="B317" s="198" t="s">
        <v>544</v>
      </c>
      <c r="C317" s="194" t="s">
        <v>310</v>
      </c>
      <c r="D317" s="222">
        <v>2300</v>
      </c>
      <c r="E317" s="261" t="s">
        <v>545</v>
      </c>
      <c r="F317" s="66"/>
      <c r="G317" s="4"/>
    </row>
    <row r="318" spans="1:7" x14ac:dyDescent="0.25">
      <c r="A318" s="213">
        <v>5</v>
      </c>
      <c r="B318" s="427" t="s">
        <v>515</v>
      </c>
      <c r="C318" s="457"/>
      <c r="D318" s="271">
        <f>SUM(D313:D317)</f>
        <v>13700</v>
      </c>
      <c r="E318" s="197"/>
      <c r="F318" s="66"/>
      <c r="G318" s="4"/>
    </row>
    <row r="319" spans="1:7" ht="48" customHeight="1" x14ac:dyDescent="0.25">
      <c r="A319" s="192">
        <v>4</v>
      </c>
      <c r="B319" s="427" t="s">
        <v>496</v>
      </c>
      <c r="C319" s="428"/>
      <c r="D319" s="457"/>
      <c r="E319" s="200"/>
      <c r="F319" s="63"/>
      <c r="G319" s="4"/>
    </row>
    <row r="320" spans="1:7" ht="75" x14ac:dyDescent="0.25">
      <c r="A320" s="192">
        <v>1</v>
      </c>
      <c r="B320" s="198" t="s">
        <v>20</v>
      </c>
      <c r="C320" s="202" t="s">
        <v>308</v>
      </c>
      <c r="D320" s="265">
        <v>2800</v>
      </c>
      <c r="E320" s="266" t="s">
        <v>546</v>
      </c>
      <c r="F320" s="67"/>
      <c r="G320" s="79"/>
    </row>
    <row r="321" spans="1:8" ht="45" x14ac:dyDescent="0.25">
      <c r="A321" s="192">
        <v>2</v>
      </c>
      <c r="B321" s="9" t="s">
        <v>10</v>
      </c>
      <c r="C321" s="267" t="s">
        <v>310</v>
      </c>
      <c r="D321" s="220">
        <v>2300</v>
      </c>
      <c r="E321" s="266" t="s">
        <v>547</v>
      </c>
      <c r="F321" s="47"/>
      <c r="G321" s="78"/>
      <c r="H321" s="3" t="s">
        <v>18</v>
      </c>
    </row>
    <row r="322" spans="1:8" ht="42" customHeight="1" x14ac:dyDescent="0.25">
      <c r="A322" s="192">
        <v>3</v>
      </c>
      <c r="B322" s="9" t="s">
        <v>10</v>
      </c>
      <c r="C322" s="267" t="s">
        <v>310</v>
      </c>
      <c r="D322" s="220">
        <v>2300</v>
      </c>
      <c r="E322" s="266" t="s">
        <v>548</v>
      </c>
      <c r="F322" s="63"/>
      <c r="G322" s="4"/>
    </row>
    <row r="323" spans="1:8" ht="45" x14ac:dyDescent="0.25">
      <c r="A323" s="192">
        <v>4</v>
      </c>
      <c r="B323" s="268" t="s">
        <v>10</v>
      </c>
      <c r="C323" s="269" t="s">
        <v>310</v>
      </c>
      <c r="D323" s="220">
        <v>2300</v>
      </c>
      <c r="E323" s="270" t="s">
        <v>501</v>
      </c>
      <c r="F323" s="66"/>
      <c r="G323" s="4"/>
    </row>
    <row r="324" spans="1:8" ht="45" x14ac:dyDescent="0.25">
      <c r="A324" s="192">
        <v>5</v>
      </c>
      <c r="B324" s="268" t="s">
        <v>10</v>
      </c>
      <c r="C324" s="269" t="s">
        <v>310</v>
      </c>
      <c r="D324" s="220">
        <v>2300</v>
      </c>
      <c r="E324" s="270" t="s">
        <v>501</v>
      </c>
      <c r="F324" s="66"/>
      <c r="G324" s="4"/>
    </row>
    <row r="325" spans="1:8" ht="45" x14ac:dyDescent="0.25">
      <c r="A325" s="192">
        <v>6</v>
      </c>
      <c r="B325" s="268" t="s">
        <v>10</v>
      </c>
      <c r="C325" s="269" t="s">
        <v>310</v>
      </c>
      <c r="D325" s="220">
        <v>2300</v>
      </c>
      <c r="E325" s="270" t="s">
        <v>501</v>
      </c>
      <c r="F325" s="66"/>
      <c r="G325" s="4"/>
    </row>
    <row r="326" spans="1:8" ht="48" customHeight="1" x14ac:dyDescent="0.25">
      <c r="A326" s="192">
        <v>7</v>
      </c>
      <c r="B326" s="268" t="s">
        <v>10</v>
      </c>
      <c r="C326" s="269" t="s">
        <v>310</v>
      </c>
      <c r="D326" s="220">
        <v>2300</v>
      </c>
      <c r="E326" s="270" t="s">
        <v>501</v>
      </c>
      <c r="F326" s="66"/>
      <c r="G326" s="4"/>
    </row>
    <row r="327" spans="1:8" ht="45" x14ac:dyDescent="0.25">
      <c r="A327" s="192">
        <v>8</v>
      </c>
      <c r="B327" s="9" t="s">
        <v>10</v>
      </c>
      <c r="C327" s="267" t="s">
        <v>533</v>
      </c>
      <c r="D327" s="220">
        <v>1800</v>
      </c>
      <c r="E327" s="266" t="s">
        <v>549</v>
      </c>
      <c r="F327" s="66"/>
      <c r="G327" s="4"/>
    </row>
    <row r="328" spans="1:8" ht="45" x14ac:dyDescent="0.25">
      <c r="A328" s="192">
        <v>9</v>
      </c>
      <c r="B328" s="9" t="s">
        <v>10</v>
      </c>
      <c r="C328" s="267" t="s">
        <v>533</v>
      </c>
      <c r="D328" s="220">
        <v>1800</v>
      </c>
      <c r="E328" s="216" t="s">
        <v>550</v>
      </c>
      <c r="F328" s="66"/>
      <c r="G328" s="4"/>
    </row>
    <row r="329" spans="1:8" ht="45" x14ac:dyDescent="0.25">
      <c r="A329" s="192">
        <v>10</v>
      </c>
      <c r="B329" s="9" t="s">
        <v>10</v>
      </c>
      <c r="C329" s="267" t="s">
        <v>533</v>
      </c>
      <c r="D329" s="220">
        <v>1800</v>
      </c>
      <c r="E329" s="270" t="s">
        <v>501</v>
      </c>
      <c r="F329" s="66"/>
      <c r="G329" s="4"/>
    </row>
    <row r="330" spans="1:8" x14ac:dyDescent="0.25">
      <c r="A330" s="213">
        <v>10</v>
      </c>
      <c r="B330" s="427" t="s">
        <v>515</v>
      </c>
      <c r="C330" s="457"/>
      <c r="D330" s="271">
        <f>SUM(D320:D329)</f>
        <v>22000</v>
      </c>
      <c r="E330" s="203"/>
      <c r="F330" s="66"/>
      <c r="G330" s="4"/>
    </row>
    <row r="331" spans="1:8" ht="50.25" customHeight="1" x14ac:dyDescent="0.25">
      <c r="A331" s="29" t="s">
        <v>499</v>
      </c>
      <c r="B331" s="458" t="s">
        <v>255</v>
      </c>
      <c r="C331" s="459"/>
      <c r="D331" s="460"/>
      <c r="E331" s="247">
        <f>A333+A342+A349</f>
        <v>13</v>
      </c>
      <c r="F331" s="67"/>
      <c r="G331" s="103"/>
    </row>
    <row r="332" spans="1:8" ht="84" customHeight="1" x14ac:dyDescent="0.25">
      <c r="A332" s="29">
        <v>1</v>
      </c>
      <c r="B332" s="4" t="s">
        <v>19</v>
      </c>
      <c r="C332" s="122" t="s">
        <v>307</v>
      </c>
      <c r="D332" s="147">
        <v>4400</v>
      </c>
      <c r="E332" s="57" t="s">
        <v>266</v>
      </c>
      <c r="F332" s="275"/>
      <c r="G332" s="48"/>
    </row>
    <row r="333" spans="1:8" x14ac:dyDescent="0.25">
      <c r="A333" s="139">
        <v>1</v>
      </c>
      <c r="B333" s="413" t="s">
        <v>515</v>
      </c>
      <c r="C333" s="415"/>
      <c r="D333" s="233">
        <f>SUM(D332)</f>
        <v>4400</v>
      </c>
      <c r="E333" s="57"/>
      <c r="F333" s="104"/>
      <c r="G333" s="48"/>
    </row>
    <row r="334" spans="1:8" x14ac:dyDescent="0.25">
      <c r="A334" s="29"/>
      <c r="B334" s="429" t="s">
        <v>31</v>
      </c>
      <c r="C334" s="430"/>
      <c r="D334" s="490"/>
      <c r="E334" s="166"/>
      <c r="F334" s="104"/>
      <c r="G334" s="48"/>
    </row>
    <row r="335" spans="1:8" ht="75" x14ac:dyDescent="0.25">
      <c r="A335" s="29">
        <v>1</v>
      </c>
      <c r="B335" s="12" t="s">
        <v>20</v>
      </c>
      <c r="C335" s="122" t="s">
        <v>308</v>
      </c>
      <c r="D335" s="147">
        <v>2000</v>
      </c>
      <c r="E335" s="52"/>
      <c r="F335" s="104"/>
      <c r="G335" s="48"/>
    </row>
    <row r="336" spans="1:8" ht="60" x14ac:dyDescent="0.25">
      <c r="A336" s="29">
        <v>2</v>
      </c>
      <c r="B336" s="276" t="s">
        <v>562</v>
      </c>
      <c r="C336" s="219" t="s">
        <v>554</v>
      </c>
      <c r="D336" s="220">
        <v>1900</v>
      </c>
      <c r="E336" s="52" t="s">
        <v>501</v>
      </c>
      <c r="F336" s="104"/>
      <c r="G336" s="48"/>
    </row>
    <row r="337" spans="1:7" ht="90" x14ac:dyDescent="0.25">
      <c r="A337" s="29">
        <v>3</v>
      </c>
      <c r="B337" s="276" t="s">
        <v>563</v>
      </c>
      <c r="C337" s="219" t="s">
        <v>554</v>
      </c>
      <c r="D337" s="220">
        <v>1900</v>
      </c>
      <c r="E337" s="52" t="s">
        <v>501</v>
      </c>
      <c r="F337" s="104"/>
      <c r="G337" s="48"/>
    </row>
    <row r="338" spans="1:7" ht="118.5" customHeight="1" x14ac:dyDescent="0.25">
      <c r="A338" s="29">
        <v>4</v>
      </c>
      <c r="B338" s="276" t="s">
        <v>564</v>
      </c>
      <c r="C338" s="219" t="s">
        <v>554</v>
      </c>
      <c r="D338" s="220">
        <v>1900</v>
      </c>
      <c r="E338" s="52" t="s">
        <v>501</v>
      </c>
      <c r="F338" s="104"/>
      <c r="G338" s="48"/>
    </row>
    <row r="339" spans="1:7" ht="102" customHeight="1" x14ac:dyDescent="0.25">
      <c r="A339" s="29">
        <v>5</v>
      </c>
      <c r="B339" s="276" t="s">
        <v>565</v>
      </c>
      <c r="C339" s="219" t="s">
        <v>554</v>
      </c>
      <c r="D339" s="220">
        <v>1900</v>
      </c>
      <c r="E339" s="52" t="s">
        <v>501</v>
      </c>
      <c r="F339" s="104"/>
      <c r="G339" s="48"/>
    </row>
    <row r="340" spans="1:7" ht="45" x14ac:dyDescent="0.25">
      <c r="A340" s="29">
        <v>6</v>
      </c>
      <c r="B340" s="12" t="s">
        <v>10</v>
      </c>
      <c r="C340" s="123" t="s">
        <v>313</v>
      </c>
      <c r="D340" s="152">
        <v>1300</v>
      </c>
      <c r="E340" s="54" t="s">
        <v>218</v>
      </c>
      <c r="F340" s="104"/>
      <c r="G340" s="48"/>
    </row>
    <row r="341" spans="1:7" ht="45" x14ac:dyDescent="0.25">
      <c r="A341" s="29">
        <v>7</v>
      </c>
      <c r="B341" s="12" t="s">
        <v>10</v>
      </c>
      <c r="C341" s="123" t="s">
        <v>313</v>
      </c>
      <c r="D341" s="152">
        <v>1300</v>
      </c>
      <c r="E341" s="190" t="s">
        <v>463</v>
      </c>
      <c r="F341" s="104"/>
      <c r="G341" s="48"/>
    </row>
    <row r="342" spans="1:7" x14ac:dyDescent="0.25">
      <c r="A342" s="139">
        <v>7</v>
      </c>
      <c r="B342" s="452" t="s">
        <v>515</v>
      </c>
      <c r="C342" s="453"/>
      <c r="D342" s="258">
        <f>SUM(D335:D341)</f>
        <v>12200</v>
      </c>
      <c r="E342" s="272"/>
      <c r="F342" s="104"/>
      <c r="G342" s="48"/>
    </row>
    <row r="343" spans="1:7" ht="30" customHeight="1" x14ac:dyDescent="0.25">
      <c r="A343" s="29"/>
      <c r="B343" s="454" t="s">
        <v>415</v>
      </c>
      <c r="C343" s="455"/>
      <c r="D343" s="456"/>
      <c r="E343" s="166"/>
      <c r="F343" s="104"/>
      <c r="G343" s="48"/>
    </row>
    <row r="344" spans="1:7" ht="79.5" customHeight="1" x14ac:dyDescent="0.25">
      <c r="A344" s="29">
        <v>1</v>
      </c>
      <c r="B344" s="12" t="s">
        <v>20</v>
      </c>
      <c r="C344" s="122" t="s">
        <v>308</v>
      </c>
      <c r="D344" s="147">
        <v>2000</v>
      </c>
      <c r="E344" s="16" t="s">
        <v>462</v>
      </c>
      <c r="F344" s="275"/>
      <c r="G344" s="147"/>
    </row>
    <row r="345" spans="1:7" ht="115.5" customHeight="1" x14ac:dyDescent="0.25">
      <c r="A345" s="29">
        <v>2</v>
      </c>
      <c r="B345" s="276" t="s">
        <v>566</v>
      </c>
      <c r="C345" s="219" t="s">
        <v>554</v>
      </c>
      <c r="D345" s="220">
        <v>1900</v>
      </c>
      <c r="E345" s="216" t="s">
        <v>501</v>
      </c>
      <c r="F345" s="275"/>
      <c r="G345" s="147"/>
    </row>
    <row r="346" spans="1:7" ht="45" x14ac:dyDescent="0.25">
      <c r="A346" s="29">
        <v>3</v>
      </c>
      <c r="B346" s="12" t="s">
        <v>10</v>
      </c>
      <c r="C346" s="123" t="s">
        <v>313</v>
      </c>
      <c r="D346" s="152">
        <v>1300</v>
      </c>
      <c r="E346" s="5" t="s">
        <v>15</v>
      </c>
      <c r="F346" s="104"/>
      <c r="G346" s="147"/>
    </row>
    <row r="347" spans="1:7" ht="45" x14ac:dyDescent="0.25">
      <c r="A347" s="29">
        <v>4</v>
      </c>
      <c r="B347" s="12" t="s">
        <v>10</v>
      </c>
      <c r="C347" s="123" t="s">
        <v>313</v>
      </c>
      <c r="D347" s="152">
        <v>1300</v>
      </c>
      <c r="E347" s="5" t="s">
        <v>15</v>
      </c>
      <c r="F347" s="104"/>
      <c r="G347" s="220"/>
    </row>
    <row r="348" spans="1:7" ht="45" x14ac:dyDescent="0.25">
      <c r="A348" s="29">
        <v>5</v>
      </c>
      <c r="B348" s="12" t="s">
        <v>11</v>
      </c>
      <c r="C348" s="123" t="s">
        <v>311</v>
      </c>
      <c r="D348" s="152">
        <v>1200</v>
      </c>
      <c r="E348" s="5" t="s">
        <v>15</v>
      </c>
      <c r="F348" s="104"/>
      <c r="G348" s="233"/>
    </row>
    <row r="349" spans="1:7" x14ac:dyDescent="0.25">
      <c r="A349" s="139">
        <v>5</v>
      </c>
      <c r="B349" s="452" t="s">
        <v>515</v>
      </c>
      <c r="C349" s="453"/>
      <c r="D349" s="258">
        <f>SUM(D344:D348)</f>
        <v>7700</v>
      </c>
      <c r="E349" s="5"/>
      <c r="F349" s="104"/>
      <c r="G349" s="48"/>
    </row>
    <row r="350" spans="1:7" ht="42.75" customHeight="1" x14ac:dyDescent="0.25">
      <c r="A350" s="29"/>
      <c r="B350" s="125" t="s">
        <v>95</v>
      </c>
      <c r="C350" s="125"/>
      <c r="D350" s="285"/>
      <c r="E350" s="128">
        <f>E331+E290+E185+E170+E150+E112+E20+E12+E4</f>
        <v>270</v>
      </c>
      <c r="F350" s="129"/>
      <c r="G350" s="110"/>
    </row>
    <row r="351" spans="1:7" ht="55.5" customHeight="1" x14ac:dyDescent="0.25">
      <c r="A351" s="17"/>
      <c r="B351" s="18"/>
      <c r="C351" s="18"/>
      <c r="D351" s="210"/>
      <c r="E351" s="207"/>
      <c r="F351" s="209"/>
      <c r="G351" s="46"/>
    </row>
    <row r="352" spans="1:7" x14ac:dyDescent="0.25">
      <c r="D352" s="211"/>
      <c r="E352" s="211"/>
    </row>
    <row r="353" spans="1:6" x14ac:dyDescent="0.25">
      <c r="D353" s="208"/>
      <c r="E353" s="44"/>
    </row>
    <row r="354" spans="1:6" x14ac:dyDescent="0.25">
      <c r="A354" s="3"/>
      <c r="D354" s="208"/>
      <c r="E354" s="44"/>
      <c r="F354" s="3"/>
    </row>
    <row r="355" spans="1:6" x14ac:dyDescent="0.25">
      <c r="A355" s="3"/>
      <c r="D355" s="208"/>
      <c r="E355" s="44"/>
      <c r="F355" s="3"/>
    </row>
    <row r="356" spans="1:6" x14ac:dyDescent="0.25">
      <c r="A356" s="3"/>
      <c r="F356" s="3"/>
    </row>
    <row r="357" spans="1:6" x14ac:dyDescent="0.25">
      <c r="A357" s="3"/>
      <c r="F357" s="3"/>
    </row>
    <row r="358" spans="1:6" x14ac:dyDescent="0.25">
      <c r="A358" s="3"/>
      <c r="F358" s="3"/>
    </row>
    <row r="359" spans="1:6" x14ac:dyDescent="0.25">
      <c r="A359" s="3"/>
      <c r="F359" s="3"/>
    </row>
    <row r="360" spans="1:6" x14ac:dyDescent="0.25">
      <c r="A360" s="3"/>
      <c r="F360" s="3"/>
    </row>
    <row r="361" spans="1:6" x14ac:dyDescent="0.25">
      <c r="A361" s="3"/>
      <c r="F361" s="3"/>
    </row>
    <row r="362" spans="1:6" x14ac:dyDescent="0.25">
      <c r="A362" s="3"/>
      <c r="F362" s="3"/>
    </row>
    <row r="363" spans="1:6" x14ac:dyDescent="0.25">
      <c r="A363" s="3"/>
      <c r="F363" s="3"/>
    </row>
    <row r="364" spans="1:6" x14ac:dyDescent="0.25">
      <c r="A364" s="3"/>
      <c r="F364" s="3"/>
    </row>
    <row r="365" spans="1:6" x14ac:dyDescent="0.25">
      <c r="A365" s="3"/>
      <c r="F365" s="3"/>
    </row>
    <row r="366" spans="1:6" x14ac:dyDescent="0.25">
      <c r="A366" s="3"/>
      <c r="F366" s="3"/>
    </row>
    <row r="367" spans="1:6" x14ac:dyDescent="0.25">
      <c r="A367" s="3"/>
      <c r="F367" s="3"/>
    </row>
    <row r="368" spans="1:6" x14ac:dyDescent="0.25">
      <c r="A368" s="3"/>
      <c r="F368" s="3"/>
    </row>
  </sheetData>
  <mergeCells count="78">
    <mergeCell ref="B20:D20"/>
    <mergeCell ref="A1:E1"/>
    <mergeCell ref="B4:D4"/>
    <mergeCell ref="B11:C11"/>
    <mergeCell ref="B12:D12"/>
    <mergeCell ref="B19:C19"/>
    <mergeCell ref="B92:C92"/>
    <mergeCell ref="B24:C24"/>
    <mergeCell ref="B25:D25"/>
    <mergeCell ref="B33:C33"/>
    <mergeCell ref="B34:D34"/>
    <mergeCell ref="B75:D75"/>
    <mergeCell ref="B40:C40"/>
    <mergeCell ref="B41:D41"/>
    <mergeCell ref="B64:C64"/>
    <mergeCell ref="B65:D65"/>
    <mergeCell ref="B74:C74"/>
    <mergeCell ref="B334:D334"/>
    <mergeCell ref="B280:C280"/>
    <mergeCell ref="B281:D281"/>
    <mergeCell ref="B274:C274"/>
    <mergeCell ref="B275:D275"/>
    <mergeCell ref="B333:C333"/>
    <mergeCell ref="B256:D256"/>
    <mergeCell ref="B209:C209"/>
    <mergeCell ref="B210:D210"/>
    <mergeCell ref="B225:C225"/>
    <mergeCell ref="B226:D226"/>
    <mergeCell ref="B93:D93"/>
    <mergeCell ref="B101:C101"/>
    <mergeCell ref="B102:D102"/>
    <mergeCell ref="B111:C111"/>
    <mergeCell ref="B112:D112"/>
    <mergeCell ref="B115:C115"/>
    <mergeCell ref="B155:D155"/>
    <mergeCell ref="B169:C169"/>
    <mergeCell ref="B170:D170"/>
    <mergeCell ref="B172:C172"/>
    <mergeCell ref="B116:D116"/>
    <mergeCell ref="B132:C132"/>
    <mergeCell ref="B133:D133"/>
    <mergeCell ref="B161:C161"/>
    <mergeCell ref="B162:D162"/>
    <mergeCell ref="B149:C149"/>
    <mergeCell ref="B150:D150"/>
    <mergeCell ref="B154:C154"/>
    <mergeCell ref="B173:D173"/>
    <mergeCell ref="B178:C178"/>
    <mergeCell ref="B265:D265"/>
    <mergeCell ref="B184:C184"/>
    <mergeCell ref="B185:D185"/>
    <mergeCell ref="B191:C191"/>
    <mergeCell ref="B192:D192"/>
    <mergeCell ref="B202:C202"/>
    <mergeCell ref="B203:D203"/>
    <mergeCell ref="B237:C237"/>
    <mergeCell ref="B238:D238"/>
    <mergeCell ref="B249:C249"/>
    <mergeCell ref="B250:D250"/>
    <mergeCell ref="B264:C264"/>
    <mergeCell ref="B179:D179"/>
    <mergeCell ref="B255:C255"/>
    <mergeCell ref="B342:C342"/>
    <mergeCell ref="B343:D343"/>
    <mergeCell ref="B349:C349"/>
    <mergeCell ref="B3:E3"/>
    <mergeCell ref="B311:C311"/>
    <mergeCell ref="B312:D312"/>
    <mergeCell ref="B318:C318"/>
    <mergeCell ref="B319:D319"/>
    <mergeCell ref="B330:C330"/>
    <mergeCell ref="B331:D331"/>
    <mergeCell ref="B289:C289"/>
    <mergeCell ref="B290:D290"/>
    <mergeCell ref="B294:C294"/>
    <mergeCell ref="B295:D295"/>
    <mergeCell ref="B301:C301"/>
    <mergeCell ref="B302:D30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საშტატო მოქმედი 20.08</vt:lpstr>
      <vt:lpstr>პროექტი</vt:lpstr>
      <vt:lpstr>Sheet1</vt:lpstr>
      <vt:lpstr>მოთხოვნების პროექტი</vt:lpstr>
      <vt:lpstr>Sheet1!Print_Area</vt:lpstr>
      <vt:lpstr>პროექტი!Print_Area</vt:lpstr>
      <vt:lpstr>'საშტატო მოქმედი 20.08'!Print_Area</vt:lpstr>
      <vt:lpstr>Sheet1!Print_Titles</vt:lpstr>
      <vt:lpstr>'საშტატო მოქმედი 20.08'!Print_Titles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 Zhvania</dc:creator>
  <cp:lastModifiedBy>Maia Gotiashvili</cp:lastModifiedBy>
  <cp:lastPrinted>2019-09-10T10:58:23Z</cp:lastPrinted>
  <dcterms:created xsi:type="dcterms:W3CDTF">2012-07-24T10:19:57Z</dcterms:created>
  <dcterms:modified xsi:type="dcterms:W3CDTF">2019-09-13T13:58:03Z</dcterms:modified>
</cp:coreProperties>
</file>